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_Gerencia de Estudios\05. Publicaciones\13. Otros\Aportes DL N°1.757 Cuerpos de Bomberos\"/>
    </mc:Choice>
  </mc:AlternateContent>
  <xr:revisionPtr revIDLastSave="0" documentId="13_ncr:1_{6E3CACCF-D23F-46E8-BCA8-475250B93F07}" xr6:coauthVersionLast="47" xr6:coauthVersionMax="47" xr10:uidLastSave="{00000000-0000-0000-0000-000000000000}"/>
  <bookViews>
    <workbookView xWindow="-103" yWindow="-103" windowWidth="33120" windowHeight="18120" xr2:uid="{00000000-000D-0000-FFFF-FFFF00000000}"/>
  </bookViews>
  <sheets>
    <sheet name="Detalle mensual" sheetId="3" r:id="rId1"/>
  </sheets>
  <definedNames>
    <definedName name="_xlnm._FilterDatabase" localSheetId="0" hidden="1">'Detalle mensual'!$B$40:$U$40</definedName>
    <definedName name="_xlnm.Print_Area" localSheetId="0">'Detalle mensual'!$B$2:$T$389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0" i="3" l="1"/>
  <c r="M47" i="3"/>
  <c r="N47" i="3"/>
  <c r="O47" i="3"/>
  <c r="P47" i="3"/>
  <c r="Q47" i="3"/>
  <c r="R47" i="3"/>
  <c r="S47" i="3"/>
  <c r="T47" i="3"/>
  <c r="U47" i="3"/>
  <c r="J47" i="3"/>
  <c r="K47" i="3"/>
  <c r="M48" i="3"/>
  <c r="N48" i="3"/>
  <c r="O48" i="3"/>
  <c r="P48" i="3"/>
  <c r="Q48" i="3"/>
  <c r="R48" i="3"/>
  <c r="S48" i="3"/>
  <c r="T48" i="3"/>
  <c r="U48" i="3"/>
  <c r="J48" i="3"/>
  <c r="K48" i="3"/>
  <c r="N49" i="3"/>
  <c r="O49" i="3"/>
  <c r="P49" i="3"/>
  <c r="Q49" i="3"/>
  <c r="R49" i="3"/>
  <c r="S49" i="3"/>
  <c r="T49" i="3"/>
  <c r="J49" i="3"/>
  <c r="K49" i="3"/>
  <c r="N50" i="3"/>
  <c r="O50" i="3"/>
  <c r="P50" i="3"/>
  <c r="Q50" i="3"/>
  <c r="R50" i="3"/>
  <c r="S50" i="3"/>
  <c r="T50" i="3"/>
  <c r="J50" i="3" l="1"/>
  <c r="K50" i="3"/>
  <c r="N51" i="3"/>
  <c r="O51" i="3"/>
  <c r="P51" i="3"/>
  <c r="Q51" i="3"/>
  <c r="R51" i="3"/>
  <c r="S51" i="3"/>
  <c r="T51" i="3"/>
  <c r="J51" i="3"/>
  <c r="K51" i="3"/>
  <c r="N52" i="3"/>
  <c r="O52" i="3"/>
  <c r="P52" i="3"/>
  <c r="Q52" i="3"/>
  <c r="R52" i="3"/>
  <c r="S52" i="3"/>
  <c r="T52" i="3"/>
  <c r="J52" i="3"/>
  <c r="K52" i="3"/>
  <c r="N53" i="3"/>
  <c r="O53" i="3"/>
  <c r="P53" i="3"/>
  <c r="Q53" i="3"/>
  <c r="R53" i="3"/>
  <c r="S53" i="3"/>
  <c r="T53" i="3"/>
  <c r="J53" i="3"/>
  <c r="K53" i="3"/>
  <c r="N54" i="3"/>
  <c r="O54" i="3"/>
  <c r="P54" i="3"/>
  <c r="Q54" i="3"/>
  <c r="R54" i="3"/>
  <c r="S54" i="3"/>
  <c r="T54" i="3"/>
  <c r="J54" i="3"/>
  <c r="K54" i="3"/>
  <c r="N55" i="3"/>
  <c r="O55" i="3"/>
  <c r="P55" i="3"/>
  <c r="Q55" i="3"/>
  <c r="R55" i="3"/>
  <c r="S55" i="3"/>
  <c r="T55" i="3"/>
  <c r="J55" i="3"/>
  <c r="K55" i="3"/>
  <c r="N56" i="3"/>
  <c r="O56" i="3"/>
  <c r="P56" i="3"/>
  <c r="Q56" i="3"/>
  <c r="R56" i="3"/>
  <c r="S56" i="3"/>
  <c r="T56" i="3"/>
  <c r="K56" i="3"/>
  <c r="J56" i="3"/>
  <c r="N57" i="3"/>
  <c r="O57" i="3"/>
  <c r="P57" i="3"/>
  <c r="Q57" i="3"/>
  <c r="R57" i="3"/>
  <c r="S57" i="3"/>
  <c r="T57" i="3"/>
  <c r="J57" i="3"/>
  <c r="K57" i="3"/>
  <c r="N58" i="3"/>
  <c r="O58" i="3"/>
  <c r="P58" i="3"/>
  <c r="Q58" i="3"/>
  <c r="R58" i="3"/>
  <c r="S58" i="3"/>
  <c r="T58" i="3"/>
  <c r="J58" i="3"/>
  <c r="K58" i="3"/>
  <c r="N59" i="3"/>
  <c r="O59" i="3"/>
  <c r="P59" i="3"/>
  <c r="Q59" i="3"/>
  <c r="R59" i="3"/>
  <c r="S59" i="3"/>
  <c r="T59" i="3"/>
  <c r="J59" i="3"/>
  <c r="K59" i="3"/>
  <c r="N60" i="3"/>
  <c r="O60" i="3"/>
  <c r="P60" i="3"/>
  <c r="Q60" i="3"/>
  <c r="R60" i="3"/>
  <c r="S60" i="3"/>
  <c r="T60" i="3"/>
  <c r="K60" i="3"/>
  <c r="J60" i="3"/>
  <c r="N61" i="3"/>
  <c r="O61" i="3"/>
  <c r="P61" i="3"/>
  <c r="Q61" i="3"/>
  <c r="R61" i="3"/>
  <c r="S61" i="3"/>
  <c r="T61" i="3"/>
  <c r="J72" i="3"/>
  <c r="J61" i="3"/>
  <c r="K61" i="3"/>
  <c r="N62" i="3"/>
  <c r="O62" i="3"/>
  <c r="P62" i="3"/>
  <c r="Q62" i="3"/>
  <c r="R62" i="3"/>
  <c r="S62" i="3"/>
  <c r="T62" i="3"/>
  <c r="J62" i="3"/>
  <c r="K62" i="3"/>
  <c r="N63" i="3"/>
  <c r="O63" i="3"/>
  <c r="P63" i="3"/>
  <c r="Q63" i="3"/>
  <c r="R63" i="3"/>
  <c r="S63" i="3"/>
  <c r="T63" i="3"/>
  <c r="J63" i="3"/>
  <c r="K63" i="3"/>
  <c r="N64" i="3"/>
  <c r="O64" i="3"/>
  <c r="P64" i="3"/>
  <c r="Q64" i="3"/>
  <c r="R64" i="3"/>
  <c r="S64" i="3"/>
  <c r="T64" i="3"/>
  <c r="J64" i="3"/>
  <c r="K64" i="3"/>
  <c r="N65" i="3"/>
  <c r="O65" i="3"/>
  <c r="P65" i="3"/>
  <c r="Q65" i="3"/>
  <c r="R65" i="3"/>
  <c r="S65" i="3"/>
  <c r="T65" i="3"/>
  <c r="J65" i="3"/>
  <c r="K65" i="3"/>
  <c r="N66" i="3"/>
  <c r="O66" i="3"/>
  <c r="P66" i="3"/>
  <c r="Q66" i="3"/>
  <c r="R66" i="3"/>
  <c r="S66" i="3"/>
  <c r="T66" i="3"/>
  <c r="J66" i="3"/>
  <c r="K66" i="3"/>
  <c r="K67" i="3"/>
  <c r="J67" i="3"/>
  <c r="N67" i="3"/>
  <c r="O67" i="3"/>
  <c r="P67" i="3"/>
  <c r="Q67" i="3"/>
  <c r="R67" i="3"/>
  <c r="S67" i="3"/>
  <c r="T67" i="3"/>
  <c r="N68" i="3"/>
  <c r="O68" i="3"/>
  <c r="P68" i="3"/>
  <c r="Q68" i="3"/>
  <c r="R68" i="3"/>
  <c r="S68" i="3"/>
  <c r="T68" i="3"/>
  <c r="J68" i="3"/>
  <c r="K68" i="3"/>
  <c r="J69" i="3"/>
  <c r="K69" i="3"/>
  <c r="N69" i="3"/>
  <c r="O69" i="3"/>
  <c r="P69" i="3"/>
  <c r="Q69" i="3"/>
  <c r="R69" i="3"/>
  <c r="S69" i="3"/>
  <c r="T69" i="3"/>
  <c r="N70" i="3"/>
  <c r="O70" i="3"/>
  <c r="P70" i="3"/>
  <c r="Q70" i="3"/>
  <c r="R70" i="3"/>
  <c r="S70" i="3"/>
  <c r="T70" i="3"/>
  <c r="N71" i="3"/>
  <c r="O71" i="3"/>
  <c r="P71" i="3"/>
  <c r="Q71" i="3"/>
  <c r="R71" i="3"/>
  <c r="S71" i="3"/>
  <c r="T71" i="3"/>
  <c r="J70" i="3"/>
  <c r="K70" i="3"/>
  <c r="J71" i="3"/>
  <c r="K71" i="3"/>
  <c r="N72" i="3"/>
  <c r="O72" i="3"/>
  <c r="P72" i="3"/>
  <c r="Q72" i="3"/>
  <c r="R72" i="3"/>
  <c r="S72" i="3"/>
  <c r="T72" i="3"/>
  <c r="K72" i="3"/>
  <c r="N73" i="3"/>
  <c r="O73" i="3"/>
  <c r="P73" i="3"/>
  <c r="Q73" i="3"/>
  <c r="R73" i="3"/>
  <c r="S73" i="3"/>
  <c r="T73" i="3"/>
  <c r="J73" i="3"/>
  <c r="K73" i="3"/>
  <c r="N74" i="3"/>
  <c r="O74" i="3"/>
  <c r="P74" i="3"/>
  <c r="Q74" i="3"/>
  <c r="R74" i="3"/>
  <c r="S74" i="3"/>
  <c r="T74" i="3"/>
  <c r="J74" i="3"/>
  <c r="K74" i="3"/>
  <c r="K75" i="3"/>
  <c r="N75" i="3"/>
  <c r="O75" i="3"/>
  <c r="P75" i="3"/>
  <c r="Q75" i="3"/>
  <c r="R75" i="3"/>
  <c r="S75" i="3"/>
  <c r="T75" i="3"/>
  <c r="J75" i="3"/>
  <c r="N76" i="3"/>
  <c r="O76" i="3"/>
  <c r="P76" i="3"/>
  <c r="Q76" i="3"/>
  <c r="R76" i="3"/>
  <c r="S76" i="3"/>
  <c r="T76" i="3"/>
  <c r="J76" i="3"/>
  <c r="K76" i="3"/>
  <c r="U50" i="3" l="1"/>
  <c r="U49" i="3"/>
  <c r="M49" i="3"/>
  <c r="M50" i="3"/>
  <c r="M51" i="3"/>
  <c r="U51" i="3"/>
  <c r="M52" i="3"/>
  <c r="U52" i="3"/>
  <c r="M53" i="3"/>
  <c r="U54" i="3"/>
  <c r="M54" i="3"/>
  <c r="U53" i="3"/>
  <c r="M58" i="3"/>
  <c r="U55" i="3"/>
  <c r="M57" i="3"/>
  <c r="M55" i="3"/>
  <c r="U59" i="3"/>
  <c r="M56" i="3"/>
  <c r="U58" i="3"/>
  <c r="U56" i="3"/>
  <c r="U57" i="3"/>
  <c r="M59" i="3"/>
  <c r="M63" i="3"/>
  <c r="M62" i="3"/>
  <c r="M60" i="3"/>
  <c r="U60" i="3"/>
  <c r="M61" i="3"/>
  <c r="U61" i="3"/>
  <c r="U62" i="3"/>
  <c r="U63" i="3"/>
  <c r="M64" i="3"/>
  <c r="U64" i="3"/>
  <c r="M65" i="3"/>
  <c r="U65" i="3"/>
  <c r="N77" i="3"/>
  <c r="O77" i="3"/>
  <c r="P77" i="3"/>
  <c r="Q77" i="3"/>
  <c r="R77" i="3"/>
  <c r="S77" i="3"/>
  <c r="T77" i="3"/>
  <c r="M66" i="3" s="1"/>
  <c r="K77" i="3"/>
  <c r="J77" i="3"/>
  <c r="U66" i="3" l="1"/>
  <c r="K78" i="3"/>
  <c r="N78" i="3"/>
  <c r="O78" i="3"/>
  <c r="P78" i="3"/>
  <c r="Q78" i="3"/>
  <c r="R78" i="3"/>
  <c r="S78" i="3"/>
  <c r="T78" i="3"/>
  <c r="M67" i="3" s="1"/>
  <c r="J78" i="3"/>
  <c r="U67" i="3" l="1"/>
  <c r="N79" i="3"/>
  <c r="O79" i="3"/>
  <c r="P79" i="3"/>
  <c r="Q79" i="3"/>
  <c r="R79" i="3"/>
  <c r="S79" i="3"/>
  <c r="T79" i="3"/>
  <c r="U68" i="3" s="1"/>
  <c r="K79" i="3"/>
  <c r="J79" i="3"/>
  <c r="M68" i="3" l="1"/>
  <c r="N80" i="3"/>
  <c r="O80" i="3"/>
  <c r="P80" i="3"/>
  <c r="Q80" i="3"/>
  <c r="R80" i="3"/>
  <c r="S80" i="3"/>
  <c r="T80" i="3"/>
  <c r="U69" i="3" s="1"/>
  <c r="J80" i="3"/>
  <c r="K80" i="3"/>
  <c r="J81" i="3"/>
  <c r="K81" i="3"/>
  <c r="M69" i="3" l="1"/>
  <c r="N81" i="3"/>
  <c r="O81" i="3"/>
  <c r="P81" i="3"/>
  <c r="Q81" i="3"/>
  <c r="R81" i="3"/>
  <c r="S81" i="3"/>
  <c r="T81" i="3"/>
  <c r="M70" i="3" s="1"/>
  <c r="U70" i="3" l="1"/>
  <c r="N82" i="3"/>
  <c r="O82" i="3"/>
  <c r="P82" i="3"/>
  <c r="Q82" i="3"/>
  <c r="R82" i="3"/>
  <c r="S82" i="3"/>
  <c r="T82" i="3"/>
  <c r="J82" i="3"/>
  <c r="K82" i="3"/>
  <c r="U71" i="3" l="1"/>
  <c r="M71" i="3"/>
  <c r="N83" i="3"/>
  <c r="O83" i="3"/>
  <c r="P83" i="3"/>
  <c r="Q83" i="3"/>
  <c r="R83" i="3"/>
  <c r="S83" i="3"/>
  <c r="T83" i="3"/>
  <c r="K83" i="3"/>
  <c r="J83" i="3"/>
  <c r="M72" i="3" l="1"/>
  <c r="U72" i="3"/>
  <c r="N84" i="3"/>
  <c r="O84" i="3"/>
  <c r="P84" i="3"/>
  <c r="Q84" i="3"/>
  <c r="R84" i="3"/>
  <c r="S84" i="3"/>
  <c r="T84" i="3"/>
  <c r="J84" i="3"/>
  <c r="K84" i="3"/>
  <c r="M73" i="3" l="1"/>
  <c r="U73" i="3"/>
  <c r="N85" i="3"/>
  <c r="O85" i="3"/>
  <c r="P85" i="3"/>
  <c r="Q85" i="3"/>
  <c r="R85" i="3"/>
  <c r="S85" i="3"/>
  <c r="T85" i="3"/>
  <c r="J85" i="3"/>
  <c r="K85" i="3"/>
  <c r="U74" i="3" l="1"/>
  <c r="M74" i="3"/>
  <c r="J86" i="3"/>
  <c r="K86" i="3"/>
  <c r="N86" i="3"/>
  <c r="O86" i="3"/>
  <c r="P86" i="3"/>
  <c r="Q86" i="3"/>
  <c r="R86" i="3"/>
  <c r="S86" i="3"/>
  <c r="T86" i="3"/>
  <c r="U75" i="3" l="1"/>
  <c r="M75" i="3"/>
  <c r="N87" i="3"/>
  <c r="O87" i="3"/>
  <c r="P87" i="3"/>
  <c r="Q87" i="3"/>
  <c r="R87" i="3"/>
  <c r="S87" i="3"/>
  <c r="T87" i="3"/>
  <c r="N88" i="3"/>
  <c r="O88" i="3"/>
  <c r="P88" i="3"/>
  <c r="Q88" i="3"/>
  <c r="R88" i="3"/>
  <c r="S88" i="3"/>
  <c r="T88" i="3"/>
  <c r="J87" i="3"/>
  <c r="K87" i="3"/>
  <c r="M77" i="3" l="1"/>
  <c r="U77" i="3"/>
  <c r="U76" i="3"/>
  <c r="M76" i="3"/>
  <c r="J88" i="3"/>
  <c r="K88" i="3"/>
  <c r="J89" i="3"/>
  <c r="K89" i="3"/>
  <c r="N89" i="3" l="1"/>
  <c r="O89" i="3"/>
  <c r="P89" i="3"/>
  <c r="Q89" i="3"/>
  <c r="R89" i="3"/>
  <c r="S89" i="3"/>
  <c r="T89" i="3"/>
  <c r="U78" i="3" l="1"/>
  <c r="M78" i="3"/>
  <c r="N90" i="3"/>
  <c r="O90" i="3"/>
  <c r="P90" i="3"/>
  <c r="Q90" i="3"/>
  <c r="R90" i="3"/>
  <c r="S90" i="3"/>
  <c r="T90" i="3"/>
  <c r="K90" i="3"/>
  <c r="J90" i="3"/>
  <c r="U79" i="3" l="1"/>
  <c r="M79" i="3"/>
  <c r="N91" i="3"/>
  <c r="O91" i="3"/>
  <c r="P91" i="3"/>
  <c r="Q91" i="3"/>
  <c r="R91" i="3"/>
  <c r="S91" i="3"/>
  <c r="T91" i="3"/>
  <c r="J91" i="3"/>
  <c r="K91" i="3"/>
  <c r="U80" i="3" l="1"/>
  <c r="M80" i="3"/>
  <c r="N92" i="3"/>
  <c r="O92" i="3"/>
  <c r="P92" i="3"/>
  <c r="Q92" i="3"/>
  <c r="R92" i="3"/>
  <c r="S92" i="3"/>
  <c r="T92" i="3"/>
  <c r="J92" i="3"/>
  <c r="K92" i="3"/>
  <c r="M81" i="3" l="1"/>
  <c r="U81" i="3"/>
  <c r="N93" i="3"/>
  <c r="O93" i="3"/>
  <c r="P93" i="3"/>
  <c r="Q93" i="3"/>
  <c r="R93" i="3"/>
  <c r="S93" i="3"/>
  <c r="T93" i="3"/>
  <c r="K93" i="3"/>
  <c r="J93" i="3"/>
  <c r="U82" i="3" l="1"/>
  <c r="M82" i="3"/>
  <c r="T106" i="3"/>
  <c r="N94" i="3"/>
  <c r="O94" i="3"/>
  <c r="P94" i="3"/>
  <c r="Q94" i="3"/>
  <c r="R94" i="3"/>
  <c r="S94" i="3"/>
  <c r="T94" i="3"/>
  <c r="K94" i="3"/>
  <c r="K41" i="3"/>
  <c r="K95" i="3"/>
  <c r="J94" i="3"/>
  <c r="U83" i="3" l="1"/>
  <c r="M83" i="3"/>
  <c r="K96" i="3"/>
  <c r="K97" i="3"/>
  <c r="K98" i="3"/>
  <c r="K99" i="3"/>
  <c r="K100" i="3"/>
  <c r="K101" i="3"/>
  <c r="K102" i="3"/>
  <c r="K103" i="3"/>
  <c r="K104" i="3"/>
  <c r="K105" i="3"/>
  <c r="K106" i="3"/>
  <c r="K107" i="3"/>
  <c r="K108" i="3"/>
  <c r="K109" i="3"/>
  <c r="K110" i="3"/>
  <c r="K111" i="3"/>
  <c r="K112" i="3"/>
  <c r="K113" i="3"/>
  <c r="K114" i="3"/>
  <c r="K115" i="3"/>
  <c r="K116" i="3"/>
  <c r="K117" i="3"/>
  <c r="K118" i="3"/>
  <c r="K119" i="3"/>
  <c r="K120" i="3"/>
  <c r="K121" i="3"/>
  <c r="K122" i="3"/>
  <c r="K123" i="3"/>
  <c r="K124" i="3"/>
  <c r="K125" i="3"/>
  <c r="K126" i="3"/>
  <c r="K127" i="3"/>
  <c r="K128" i="3"/>
  <c r="K129" i="3"/>
  <c r="K130" i="3"/>
  <c r="K131" i="3"/>
  <c r="K132" i="3"/>
  <c r="K133" i="3"/>
  <c r="K134" i="3"/>
  <c r="K135" i="3"/>
  <c r="K136" i="3"/>
  <c r="K137" i="3"/>
  <c r="K138" i="3"/>
  <c r="K139" i="3"/>
  <c r="K140" i="3"/>
  <c r="K141" i="3"/>
  <c r="K142" i="3"/>
  <c r="K143" i="3"/>
  <c r="K144" i="3"/>
  <c r="K145" i="3"/>
  <c r="K146" i="3"/>
  <c r="K147" i="3"/>
  <c r="K148" i="3"/>
  <c r="K149" i="3"/>
  <c r="K150" i="3"/>
  <c r="K151" i="3"/>
  <c r="K152" i="3"/>
  <c r="K153" i="3"/>
  <c r="K154" i="3"/>
  <c r="K155" i="3"/>
  <c r="K156" i="3"/>
  <c r="K157" i="3"/>
  <c r="K158" i="3"/>
  <c r="K159" i="3"/>
  <c r="K160" i="3"/>
  <c r="K161" i="3"/>
  <c r="K162" i="3"/>
  <c r="K163" i="3"/>
  <c r="K164" i="3"/>
  <c r="K165" i="3"/>
  <c r="K166" i="3"/>
  <c r="K167" i="3"/>
  <c r="K168" i="3"/>
  <c r="K169" i="3"/>
  <c r="K170" i="3"/>
  <c r="K171" i="3"/>
  <c r="K172" i="3"/>
  <c r="K173" i="3"/>
  <c r="K174" i="3"/>
  <c r="K175" i="3"/>
  <c r="K176" i="3"/>
  <c r="K177" i="3"/>
  <c r="K178" i="3"/>
  <c r="K179" i="3"/>
  <c r="K180" i="3"/>
  <c r="K181" i="3"/>
  <c r="K182" i="3"/>
  <c r="K183" i="3"/>
  <c r="K184" i="3"/>
  <c r="K185" i="3"/>
  <c r="K186" i="3"/>
  <c r="K187" i="3"/>
  <c r="K188" i="3"/>
  <c r="K189" i="3"/>
  <c r="K190" i="3"/>
  <c r="K191" i="3"/>
  <c r="K192" i="3"/>
  <c r="K193" i="3"/>
  <c r="K194" i="3"/>
  <c r="K195" i="3"/>
  <c r="K196" i="3"/>
  <c r="K197" i="3"/>
  <c r="K198" i="3"/>
  <c r="K199" i="3"/>
  <c r="K200" i="3"/>
  <c r="K201" i="3"/>
  <c r="K202" i="3"/>
  <c r="K203" i="3"/>
  <c r="K204" i="3"/>
  <c r="K205" i="3"/>
  <c r="K206" i="3"/>
  <c r="K207" i="3"/>
  <c r="K208" i="3"/>
  <c r="K209" i="3"/>
  <c r="K210" i="3"/>
  <c r="K211" i="3"/>
  <c r="K212" i="3"/>
  <c r="K213" i="3"/>
  <c r="K214" i="3"/>
  <c r="K215" i="3"/>
  <c r="K216" i="3"/>
  <c r="K217" i="3"/>
  <c r="K218" i="3"/>
  <c r="K219" i="3"/>
  <c r="K220" i="3"/>
  <c r="K221" i="3"/>
  <c r="K222" i="3"/>
  <c r="K223" i="3"/>
  <c r="K224" i="3"/>
  <c r="K225" i="3"/>
  <c r="K226" i="3"/>
  <c r="K227" i="3"/>
  <c r="K228" i="3"/>
  <c r="K229" i="3"/>
  <c r="K230" i="3"/>
  <c r="K231" i="3"/>
  <c r="K232" i="3"/>
  <c r="K233" i="3"/>
  <c r="K234" i="3"/>
  <c r="K235" i="3"/>
  <c r="K236" i="3"/>
  <c r="K237" i="3"/>
  <c r="K238" i="3"/>
  <c r="K239" i="3"/>
  <c r="K240" i="3"/>
  <c r="K241" i="3"/>
  <c r="K242" i="3"/>
  <c r="K243" i="3"/>
  <c r="K244" i="3"/>
  <c r="K245" i="3"/>
  <c r="K246" i="3"/>
  <c r="K247" i="3"/>
  <c r="K248" i="3"/>
  <c r="K249" i="3"/>
  <c r="K250" i="3"/>
  <c r="K251" i="3"/>
  <c r="K252" i="3"/>
  <c r="K253" i="3"/>
  <c r="K254" i="3"/>
  <c r="K255" i="3"/>
  <c r="K256" i="3"/>
  <c r="K257" i="3"/>
  <c r="K258" i="3"/>
  <c r="K259" i="3"/>
  <c r="K260" i="3"/>
  <c r="K261" i="3"/>
  <c r="K262" i="3"/>
  <c r="K263" i="3"/>
  <c r="K264" i="3"/>
  <c r="K265" i="3"/>
  <c r="K266" i="3"/>
  <c r="K267" i="3"/>
  <c r="K268" i="3"/>
  <c r="K269" i="3"/>
  <c r="K270" i="3"/>
  <c r="K271" i="3"/>
  <c r="K272" i="3"/>
  <c r="K273" i="3"/>
  <c r="K274" i="3"/>
  <c r="K275" i="3"/>
  <c r="K276" i="3"/>
  <c r="K277" i="3"/>
  <c r="K278" i="3"/>
  <c r="K279" i="3"/>
  <c r="K280" i="3"/>
  <c r="K281" i="3"/>
  <c r="K282" i="3"/>
  <c r="K283" i="3"/>
  <c r="K284" i="3"/>
  <c r="K285" i="3"/>
  <c r="K286" i="3"/>
  <c r="K287" i="3"/>
  <c r="K288" i="3"/>
  <c r="K289" i="3"/>
  <c r="K290" i="3"/>
  <c r="K291" i="3"/>
  <c r="K292" i="3"/>
  <c r="K293" i="3"/>
  <c r="K294" i="3"/>
  <c r="K295" i="3"/>
  <c r="K296" i="3"/>
  <c r="K297" i="3"/>
  <c r="K298" i="3"/>
  <c r="K299" i="3"/>
  <c r="K300" i="3"/>
  <c r="K301" i="3"/>
  <c r="K302" i="3"/>
  <c r="K303" i="3"/>
  <c r="K304" i="3"/>
  <c r="K305" i="3"/>
  <c r="K306" i="3"/>
  <c r="K307" i="3"/>
  <c r="K308" i="3"/>
  <c r="K309" i="3"/>
  <c r="K310" i="3"/>
  <c r="K311" i="3"/>
  <c r="K312" i="3"/>
  <c r="K313" i="3"/>
  <c r="K314" i="3"/>
  <c r="K315" i="3"/>
  <c r="K316" i="3"/>
  <c r="K317" i="3"/>
  <c r="K318" i="3"/>
  <c r="K319" i="3"/>
  <c r="K320" i="3"/>
  <c r="K321" i="3"/>
  <c r="K322" i="3"/>
  <c r="K323" i="3"/>
  <c r="K324" i="3"/>
  <c r="K325" i="3"/>
  <c r="K326" i="3"/>
  <c r="K327" i="3"/>
  <c r="K328" i="3"/>
  <c r="K329" i="3"/>
  <c r="K330" i="3"/>
  <c r="K331" i="3"/>
  <c r="K332" i="3"/>
  <c r="K333" i="3"/>
  <c r="K334" i="3"/>
  <c r="K335" i="3"/>
  <c r="K336" i="3"/>
  <c r="K337" i="3"/>
  <c r="K338" i="3"/>
  <c r="K339" i="3"/>
  <c r="K340" i="3"/>
  <c r="K341" i="3"/>
  <c r="K342" i="3"/>
  <c r="K343" i="3"/>
  <c r="K344" i="3"/>
  <c r="K345" i="3"/>
  <c r="K346" i="3"/>
  <c r="K347" i="3"/>
  <c r="K348" i="3"/>
  <c r="K349" i="3"/>
  <c r="K350" i="3"/>
  <c r="K351" i="3"/>
  <c r="K352" i="3"/>
  <c r="K353" i="3"/>
  <c r="K354" i="3"/>
  <c r="K355" i="3"/>
  <c r="K356" i="3"/>
  <c r="K357" i="3"/>
  <c r="K358" i="3"/>
  <c r="K359" i="3"/>
  <c r="K360" i="3"/>
  <c r="K361" i="3"/>
  <c r="K362" i="3"/>
  <c r="K363" i="3"/>
  <c r="K364" i="3"/>
  <c r="K365" i="3"/>
  <c r="K366" i="3"/>
  <c r="K367" i="3"/>
  <c r="K368" i="3"/>
  <c r="K369" i="3"/>
  <c r="K370" i="3"/>
  <c r="K371" i="3"/>
  <c r="K372" i="3"/>
  <c r="K373" i="3"/>
  <c r="K374" i="3"/>
  <c r="K375" i="3"/>
  <c r="K376" i="3"/>
  <c r="K377" i="3"/>
  <c r="K378" i="3"/>
  <c r="K379" i="3"/>
  <c r="K380" i="3"/>
  <c r="K381" i="3"/>
  <c r="K382" i="3"/>
  <c r="K383" i="3"/>
  <c r="K384" i="3"/>
  <c r="K385" i="3"/>
  <c r="K386" i="3"/>
  <c r="K387" i="3"/>
  <c r="K388" i="3"/>
  <c r="N95" i="3" l="1"/>
  <c r="O95" i="3"/>
  <c r="P95" i="3"/>
  <c r="Q95" i="3"/>
  <c r="R95" i="3"/>
  <c r="S95" i="3"/>
  <c r="T95" i="3"/>
  <c r="J95" i="3"/>
  <c r="M84" i="3" l="1"/>
  <c r="U84" i="3"/>
  <c r="N96" i="3"/>
  <c r="O96" i="3"/>
  <c r="P96" i="3"/>
  <c r="Q96" i="3"/>
  <c r="R96" i="3"/>
  <c r="S96" i="3"/>
  <c r="T96" i="3"/>
  <c r="J96" i="3"/>
  <c r="M85" i="3" l="1"/>
  <c r="U85" i="3"/>
  <c r="N97" i="3"/>
  <c r="O97" i="3"/>
  <c r="P97" i="3"/>
  <c r="Q97" i="3"/>
  <c r="R97" i="3"/>
  <c r="S97" i="3"/>
  <c r="T97" i="3"/>
  <c r="J97" i="3"/>
  <c r="M86" i="3" l="1"/>
  <c r="U86" i="3"/>
  <c r="J98" i="3"/>
  <c r="J99" i="3"/>
  <c r="N98" i="3"/>
  <c r="O98" i="3"/>
  <c r="P98" i="3"/>
  <c r="Q98" i="3"/>
  <c r="R98" i="3"/>
  <c r="S98" i="3"/>
  <c r="T98" i="3"/>
  <c r="U87" i="3" l="1"/>
  <c r="M87" i="3"/>
  <c r="N99" i="3"/>
  <c r="O99" i="3"/>
  <c r="P99" i="3"/>
  <c r="Q99" i="3"/>
  <c r="R99" i="3"/>
  <c r="S99" i="3"/>
  <c r="T99" i="3"/>
  <c r="M88" i="3" l="1"/>
  <c r="U88" i="3"/>
  <c r="N100" i="3"/>
  <c r="O100" i="3"/>
  <c r="P100" i="3"/>
  <c r="Q100" i="3"/>
  <c r="R100" i="3"/>
  <c r="S100" i="3"/>
  <c r="T100" i="3"/>
  <c r="J100" i="3"/>
  <c r="M89" i="3" l="1"/>
  <c r="U89" i="3"/>
  <c r="N101" i="3"/>
  <c r="O101" i="3"/>
  <c r="P101" i="3"/>
  <c r="Q101" i="3"/>
  <c r="R101" i="3"/>
  <c r="S101" i="3"/>
  <c r="T101" i="3"/>
  <c r="J101" i="3"/>
  <c r="M90" i="3" l="1"/>
  <c r="U90" i="3"/>
  <c r="N102" i="3"/>
  <c r="O102" i="3"/>
  <c r="P102" i="3"/>
  <c r="Q102" i="3"/>
  <c r="R102" i="3"/>
  <c r="S102" i="3"/>
  <c r="T102" i="3"/>
  <c r="N103" i="3"/>
  <c r="O103" i="3"/>
  <c r="P103" i="3"/>
  <c r="Q103" i="3"/>
  <c r="R103" i="3"/>
  <c r="S103" i="3"/>
  <c r="T103" i="3"/>
  <c r="J102" i="3"/>
  <c r="M91" i="3" l="1"/>
  <c r="U91" i="3"/>
  <c r="U92" i="3"/>
  <c r="M92" i="3"/>
  <c r="J103" i="3"/>
  <c r="N104" i="3" l="1"/>
  <c r="O104" i="3"/>
  <c r="P104" i="3"/>
  <c r="Q104" i="3"/>
  <c r="R104" i="3"/>
  <c r="S104" i="3"/>
  <c r="T104" i="3"/>
  <c r="J104" i="3"/>
  <c r="M93" i="3" l="1"/>
  <c r="U93" i="3"/>
  <c r="N105" i="3"/>
  <c r="O105" i="3"/>
  <c r="P105" i="3"/>
  <c r="Q105" i="3"/>
  <c r="R105" i="3"/>
  <c r="S105" i="3"/>
  <c r="T105" i="3"/>
  <c r="J105" i="3"/>
  <c r="U95" i="3" l="1"/>
  <c r="M95" i="3"/>
  <c r="U94" i="3"/>
  <c r="M94" i="3"/>
  <c r="N106" i="3"/>
  <c r="O106" i="3"/>
  <c r="P106" i="3"/>
  <c r="Q106" i="3"/>
  <c r="R106" i="3"/>
  <c r="S106" i="3"/>
  <c r="J106" i="3"/>
  <c r="N107" i="3" l="1"/>
  <c r="O107" i="3"/>
  <c r="P107" i="3"/>
  <c r="Q107" i="3"/>
  <c r="R107" i="3"/>
  <c r="S107" i="3"/>
  <c r="T107" i="3"/>
  <c r="J107" i="3"/>
  <c r="M96" i="3" l="1"/>
  <c r="U96" i="3"/>
  <c r="J108" i="3"/>
  <c r="N108" i="3"/>
  <c r="O108" i="3"/>
  <c r="P108" i="3"/>
  <c r="Q108" i="3"/>
  <c r="R108" i="3"/>
  <c r="S108" i="3"/>
  <c r="T108" i="3"/>
  <c r="M97" i="3" l="1"/>
  <c r="U97" i="3"/>
  <c r="N109" i="3"/>
  <c r="O109" i="3"/>
  <c r="P109" i="3"/>
  <c r="Q109" i="3"/>
  <c r="R109" i="3"/>
  <c r="S109" i="3"/>
  <c r="T109" i="3"/>
  <c r="J109" i="3"/>
  <c r="U98" i="3" l="1"/>
  <c r="M98" i="3"/>
  <c r="N110" i="3"/>
  <c r="O110" i="3"/>
  <c r="P110" i="3"/>
  <c r="Q110" i="3"/>
  <c r="R110" i="3"/>
  <c r="S110" i="3"/>
  <c r="T110" i="3"/>
  <c r="J110" i="3"/>
  <c r="M99" i="3" l="1"/>
  <c r="U99" i="3"/>
  <c r="N111" i="3"/>
  <c r="O111" i="3"/>
  <c r="P111" i="3"/>
  <c r="Q111" i="3"/>
  <c r="R111" i="3"/>
  <c r="S111" i="3"/>
  <c r="T111" i="3"/>
  <c r="J111" i="3"/>
  <c r="M100" i="3" l="1"/>
  <c r="U100" i="3"/>
  <c r="N112" i="3"/>
  <c r="O112" i="3"/>
  <c r="P112" i="3"/>
  <c r="Q112" i="3"/>
  <c r="R112" i="3"/>
  <c r="S112" i="3"/>
  <c r="T112" i="3"/>
  <c r="J112" i="3"/>
  <c r="M101" i="3" l="1"/>
  <c r="U101" i="3"/>
  <c r="N113" i="3"/>
  <c r="O113" i="3"/>
  <c r="P113" i="3"/>
  <c r="Q113" i="3"/>
  <c r="R113" i="3"/>
  <c r="S113" i="3"/>
  <c r="T113" i="3"/>
  <c r="J113" i="3"/>
  <c r="M102" i="3" l="1"/>
  <c r="U102" i="3"/>
  <c r="N114" i="3"/>
  <c r="O114" i="3"/>
  <c r="P114" i="3"/>
  <c r="Q114" i="3"/>
  <c r="R114" i="3"/>
  <c r="S114" i="3"/>
  <c r="T114" i="3"/>
  <c r="M103" i="3" s="1"/>
  <c r="J114" i="3"/>
  <c r="U103" i="3" l="1"/>
  <c r="J115" i="3"/>
  <c r="N115" i="3"/>
  <c r="O115" i="3"/>
  <c r="P115" i="3"/>
  <c r="Q115" i="3"/>
  <c r="R115" i="3"/>
  <c r="S115" i="3"/>
  <c r="T115" i="3"/>
  <c r="M104" i="3" s="1"/>
  <c r="U104" i="3" l="1"/>
  <c r="N116" i="3"/>
  <c r="O116" i="3"/>
  <c r="P116" i="3"/>
  <c r="Q116" i="3"/>
  <c r="R116" i="3"/>
  <c r="S116" i="3"/>
  <c r="T116" i="3"/>
  <c r="U105" i="3" s="1"/>
  <c r="J116" i="3"/>
  <c r="M105" i="3" l="1"/>
  <c r="N120" i="3"/>
  <c r="T117" i="3"/>
  <c r="N117" i="3"/>
  <c r="O117" i="3"/>
  <c r="P117" i="3"/>
  <c r="Q117" i="3"/>
  <c r="R117" i="3"/>
  <c r="S117" i="3"/>
  <c r="J117" i="3"/>
  <c r="U106" i="3" l="1"/>
  <c r="M106" i="3"/>
  <c r="T118" i="3"/>
  <c r="N118" i="3"/>
  <c r="O118" i="3"/>
  <c r="P118" i="3"/>
  <c r="Q118" i="3"/>
  <c r="R118" i="3"/>
  <c r="S118" i="3"/>
  <c r="J118" i="3"/>
  <c r="M107" i="3" l="1"/>
  <c r="U107" i="3"/>
  <c r="T119" i="3"/>
  <c r="N119" i="3"/>
  <c r="O119" i="3"/>
  <c r="P119" i="3"/>
  <c r="Q119" i="3"/>
  <c r="R119" i="3"/>
  <c r="S119" i="3"/>
  <c r="J119" i="3"/>
  <c r="M108" i="3" l="1"/>
  <c r="U108" i="3"/>
  <c r="T120" i="3"/>
  <c r="O120" i="3"/>
  <c r="P120" i="3"/>
  <c r="Q120" i="3"/>
  <c r="R120" i="3"/>
  <c r="S120" i="3"/>
  <c r="J120" i="3"/>
  <c r="U109" i="3" l="1"/>
  <c r="M109" i="3"/>
  <c r="N121" i="3"/>
  <c r="O121" i="3"/>
  <c r="P121" i="3"/>
  <c r="Q121" i="3"/>
  <c r="R121" i="3"/>
  <c r="S121" i="3"/>
  <c r="T121" i="3"/>
  <c r="N122" i="3"/>
  <c r="O122" i="3"/>
  <c r="P122" i="3"/>
  <c r="Q122" i="3"/>
  <c r="R122" i="3"/>
  <c r="S122" i="3"/>
  <c r="T122" i="3"/>
  <c r="J121" i="3"/>
  <c r="M110" i="3" l="1"/>
  <c r="U110" i="3"/>
  <c r="M111" i="3"/>
  <c r="U111" i="3"/>
  <c r="J122" i="3"/>
  <c r="N123" i="3" l="1"/>
  <c r="O123" i="3"/>
  <c r="P123" i="3"/>
  <c r="Q123" i="3"/>
  <c r="R123" i="3"/>
  <c r="S123" i="3"/>
  <c r="T123" i="3"/>
  <c r="J123" i="3"/>
  <c r="T124" i="3"/>
  <c r="S124" i="3"/>
  <c r="R124" i="3"/>
  <c r="Q124" i="3"/>
  <c r="P124" i="3"/>
  <c r="O124" i="3"/>
  <c r="N124" i="3"/>
  <c r="J124" i="3"/>
  <c r="J125" i="3"/>
  <c r="J126" i="3"/>
  <c r="N125" i="3"/>
  <c r="O125" i="3"/>
  <c r="P125" i="3"/>
  <c r="Q125" i="3"/>
  <c r="R125" i="3"/>
  <c r="S125" i="3"/>
  <c r="T125" i="3"/>
  <c r="J293" i="3"/>
  <c r="J270" i="3"/>
  <c r="J271" i="3"/>
  <c r="J272" i="3"/>
  <c r="J273" i="3"/>
  <c r="J274" i="3"/>
  <c r="J275" i="3"/>
  <c r="J276" i="3"/>
  <c r="J277" i="3"/>
  <c r="J278" i="3"/>
  <c r="J279" i="3"/>
  <c r="J280" i="3"/>
  <c r="J281" i="3"/>
  <c r="J282" i="3"/>
  <c r="J283" i="3"/>
  <c r="J284" i="3"/>
  <c r="J285" i="3"/>
  <c r="J286" i="3"/>
  <c r="J287" i="3"/>
  <c r="J288" i="3"/>
  <c r="J289" i="3"/>
  <c r="J290" i="3"/>
  <c r="J291" i="3"/>
  <c r="J292" i="3"/>
  <c r="J294" i="3"/>
  <c r="J295" i="3"/>
  <c r="J296" i="3"/>
  <c r="J297" i="3"/>
  <c r="J298" i="3"/>
  <c r="J299" i="3"/>
  <c r="J300" i="3"/>
  <c r="J301" i="3"/>
  <c r="J302" i="3"/>
  <c r="J303" i="3"/>
  <c r="J304" i="3"/>
  <c r="J305" i="3"/>
  <c r="J306" i="3"/>
  <c r="J307" i="3"/>
  <c r="J308" i="3"/>
  <c r="J309" i="3"/>
  <c r="J310" i="3"/>
  <c r="J311" i="3"/>
  <c r="J312" i="3"/>
  <c r="J313" i="3"/>
  <c r="J314" i="3"/>
  <c r="J315" i="3"/>
  <c r="J316" i="3"/>
  <c r="J317" i="3"/>
  <c r="J258" i="3"/>
  <c r="J259" i="3"/>
  <c r="J260" i="3"/>
  <c r="J261" i="3"/>
  <c r="J262" i="3"/>
  <c r="J263" i="3"/>
  <c r="J264" i="3"/>
  <c r="J265" i="3"/>
  <c r="J266" i="3"/>
  <c r="J267" i="3"/>
  <c r="J268" i="3"/>
  <c r="J269" i="3"/>
  <c r="T126" i="3"/>
  <c r="S126" i="3"/>
  <c r="R126" i="3"/>
  <c r="Q126" i="3"/>
  <c r="P126" i="3"/>
  <c r="O126" i="3"/>
  <c r="N126" i="3"/>
  <c r="M40" i="3"/>
  <c r="N127" i="3"/>
  <c r="N40" i="3"/>
  <c r="N128" i="3"/>
  <c r="O128" i="3"/>
  <c r="P128" i="3"/>
  <c r="Q128" i="3"/>
  <c r="R128" i="3"/>
  <c r="S128" i="3"/>
  <c r="T128" i="3"/>
  <c r="N129" i="3"/>
  <c r="O129" i="3"/>
  <c r="P129" i="3"/>
  <c r="Q129" i="3"/>
  <c r="R129" i="3"/>
  <c r="S129" i="3"/>
  <c r="T129" i="3"/>
  <c r="N130" i="3"/>
  <c r="O130" i="3"/>
  <c r="P130" i="3"/>
  <c r="Q130" i="3"/>
  <c r="R130" i="3"/>
  <c r="S130" i="3"/>
  <c r="T130" i="3"/>
  <c r="N131" i="3"/>
  <c r="O131" i="3"/>
  <c r="P131" i="3"/>
  <c r="Q131" i="3"/>
  <c r="R131" i="3"/>
  <c r="S131" i="3"/>
  <c r="T131" i="3"/>
  <c r="N132" i="3"/>
  <c r="O132" i="3"/>
  <c r="P132" i="3"/>
  <c r="Q132" i="3"/>
  <c r="R132" i="3"/>
  <c r="S132" i="3"/>
  <c r="T132" i="3"/>
  <c r="N133" i="3"/>
  <c r="O133" i="3"/>
  <c r="P133" i="3"/>
  <c r="Q133" i="3"/>
  <c r="R133" i="3"/>
  <c r="S133" i="3"/>
  <c r="T133" i="3"/>
  <c r="N134" i="3"/>
  <c r="O134" i="3"/>
  <c r="P134" i="3"/>
  <c r="Q134" i="3"/>
  <c r="R134" i="3"/>
  <c r="S134" i="3"/>
  <c r="T134" i="3"/>
  <c r="N135" i="3"/>
  <c r="O135" i="3"/>
  <c r="P135" i="3"/>
  <c r="Q135" i="3"/>
  <c r="R135" i="3"/>
  <c r="S135" i="3"/>
  <c r="T135" i="3"/>
  <c r="N136" i="3"/>
  <c r="O136" i="3"/>
  <c r="P136" i="3"/>
  <c r="Q136" i="3"/>
  <c r="R136" i="3"/>
  <c r="S136" i="3"/>
  <c r="T136" i="3"/>
  <c r="N137" i="3"/>
  <c r="O137" i="3"/>
  <c r="P137" i="3"/>
  <c r="Q137" i="3"/>
  <c r="R137" i="3"/>
  <c r="S137" i="3"/>
  <c r="T137" i="3"/>
  <c r="N138" i="3"/>
  <c r="O138" i="3"/>
  <c r="P138" i="3"/>
  <c r="Q138" i="3"/>
  <c r="R138" i="3"/>
  <c r="S138" i="3"/>
  <c r="T138" i="3"/>
  <c r="N139" i="3"/>
  <c r="O139" i="3"/>
  <c r="P139" i="3"/>
  <c r="Q139" i="3"/>
  <c r="R139" i="3"/>
  <c r="S139" i="3"/>
  <c r="T139" i="3"/>
  <c r="N140" i="3"/>
  <c r="O140" i="3"/>
  <c r="P140" i="3"/>
  <c r="Q140" i="3"/>
  <c r="R140" i="3"/>
  <c r="S140" i="3"/>
  <c r="T140" i="3"/>
  <c r="N141" i="3"/>
  <c r="O141" i="3"/>
  <c r="P141" i="3"/>
  <c r="Q141" i="3"/>
  <c r="R141" i="3"/>
  <c r="S141" i="3"/>
  <c r="T141" i="3"/>
  <c r="N142" i="3"/>
  <c r="O142" i="3"/>
  <c r="P142" i="3"/>
  <c r="Q142" i="3"/>
  <c r="R142" i="3"/>
  <c r="S142" i="3"/>
  <c r="T142" i="3"/>
  <c r="N143" i="3"/>
  <c r="O143" i="3"/>
  <c r="P143" i="3"/>
  <c r="Q143" i="3"/>
  <c r="R143" i="3"/>
  <c r="S143" i="3"/>
  <c r="T143" i="3"/>
  <c r="N144" i="3"/>
  <c r="O144" i="3"/>
  <c r="P144" i="3"/>
  <c r="Q144" i="3"/>
  <c r="R144" i="3"/>
  <c r="S144" i="3"/>
  <c r="T144" i="3"/>
  <c r="N145" i="3"/>
  <c r="O145" i="3"/>
  <c r="P145" i="3"/>
  <c r="Q145" i="3"/>
  <c r="R145" i="3"/>
  <c r="S145" i="3"/>
  <c r="T145" i="3"/>
  <c r="N146" i="3"/>
  <c r="O146" i="3"/>
  <c r="P146" i="3"/>
  <c r="Q146" i="3"/>
  <c r="R146" i="3"/>
  <c r="S146" i="3"/>
  <c r="T146" i="3"/>
  <c r="N147" i="3"/>
  <c r="O147" i="3"/>
  <c r="P147" i="3"/>
  <c r="Q147" i="3"/>
  <c r="R147" i="3"/>
  <c r="S147" i="3"/>
  <c r="T147" i="3"/>
  <c r="N148" i="3"/>
  <c r="O148" i="3"/>
  <c r="P148" i="3"/>
  <c r="Q148" i="3"/>
  <c r="R148" i="3"/>
  <c r="S148" i="3"/>
  <c r="T148" i="3"/>
  <c r="N149" i="3"/>
  <c r="O149" i="3"/>
  <c r="P149" i="3"/>
  <c r="Q149" i="3"/>
  <c r="R149" i="3"/>
  <c r="S149" i="3"/>
  <c r="T149" i="3"/>
  <c r="N150" i="3"/>
  <c r="O150" i="3"/>
  <c r="P150" i="3"/>
  <c r="Q150" i="3"/>
  <c r="R150" i="3"/>
  <c r="S150" i="3"/>
  <c r="T150" i="3"/>
  <c r="N151" i="3"/>
  <c r="O151" i="3"/>
  <c r="P151" i="3"/>
  <c r="Q151" i="3"/>
  <c r="R151" i="3"/>
  <c r="S151" i="3"/>
  <c r="T151" i="3"/>
  <c r="N152" i="3"/>
  <c r="O152" i="3"/>
  <c r="P152" i="3"/>
  <c r="Q152" i="3"/>
  <c r="R152" i="3"/>
  <c r="S152" i="3"/>
  <c r="T152" i="3"/>
  <c r="N153" i="3"/>
  <c r="O153" i="3"/>
  <c r="P153" i="3"/>
  <c r="Q153" i="3"/>
  <c r="R153" i="3"/>
  <c r="S153" i="3"/>
  <c r="T153" i="3"/>
  <c r="N154" i="3"/>
  <c r="O154" i="3"/>
  <c r="P154" i="3"/>
  <c r="Q154" i="3"/>
  <c r="R154" i="3"/>
  <c r="S154" i="3"/>
  <c r="T154" i="3"/>
  <c r="N155" i="3"/>
  <c r="O155" i="3"/>
  <c r="P155" i="3"/>
  <c r="Q155" i="3"/>
  <c r="R155" i="3"/>
  <c r="S155" i="3"/>
  <c r="T155" i="3"/>
  <c r="N156" i="3"/>
  <c r="O156" i="3"/>
  <c r="P156" i="3"/>
  <c r="Q156" i="3"/>
  <c r="R156" i="3"/>
  <c r="S156" i="3"/>
  <c r="T156" i="3"/>
  <c r="N157" i="3"/>
  <c r="O157" i="3"/>
  <c r="P157" i="3"/>
  <c r="Q157" i="3"/>
  <c r="R157" i="3"/>
  <c r="S157" i="3"/>
  <c r="T157" i="3"/>
  <c r="N158" i="3"/>
  <c r="O158" i="3"/>
  <c r="P158" i="3"/>
  <c r="Q158" i="3"/>
  <c r="R158" i="3"/>
  <c r="S158" i="3"/>
  <c r="T158" i="3"/>
  <c r="N159" i="3"/>
  <c r="O159" i="3"/>
  <c r="P159" i="3"/>
  <c r="Q159" i="3"/>
  <c r="R159" i="3"/>
  <c r="S159" i="3"/>
  <c r="T159" i="3"/>
  <c r="N160" i="3"/>
  <c r="O160" i="3"/>
  <c r="P160" i="3"/>
  <c r="Q160" i="3"/>
  <c r="R160" i="3"/>
  <c r="S160" i="3"/>
  <c r="T160" i="3"/>
  <c r="N161" i="3"/>
  <c r="O161" i="3"/>
  <c r="P161" i="3"/>
  <c r="Q161" i="3"/>
  <c r="R161" i="3"/>
  <c r="S161" i="3"/>
  <c r="T161" i="3"/>
  <c r="N162" i="3"/>
  <c r="O162" i="3"/>
  <c r="P162" i="3"/>
  <c r="Q162" i="3"/>
  <c r="R162" i="3"/>
  <c r="S162" i="3"/>
  <c r="T162" i="3"/>
  <c r="N163" i="3"/>
  <c r="O163" i="3"/>
  <c r="P163" i="3"/>
  <c r="Q163" i="3"/>
  <c r="R163" i="3"/>
  <c r="S163" i="3"/>
  <c r="T163" i="3"/>
  <c r="N164" i="3"/>
  <c r="O164" i="3"/>
  <c r="P164" i="3"/>
  <c r="Q164" i="3"/>
  <c r="R164" i="3"/>
  <c r="S164" i="3"/>
  <c r="T164" i="3"/>
  <c r="N165" i="3"/>
  <c r="O165" i="3"/>
  <c r="P165" i="3"/>
  <c r="Q165" i="3"/>
  <c r="R165" i="3"/>
  <c r="S165" i="3"/>
  <c r="T165" i="3"/>
  <c r="N166" i="3"/>
  <c r="O166" i="3"/>
  <c r="P166" i="3"/>
  <c r="Q166" i="3"/>
  <c r="R166" i="3"/>
  <c r="S166" i="3"/>
  <c r="T166" i="3"/>
  <c r="N167" i="3"/>
  <c r="O167" i="3"/>
  <c r="P167" i="3"/>
  <c r="Q167" i="3"/>
  <c r="R167" i="3"/>
  <c r="S167" i="3"/>
  <c r="T167" i="3"/>
  <c r="N168" i="3"/>
  <c r="O168" i="3"/>
  <c r="P168" i="3"/>
  <c r="Q168" i="3"/>
  <c r="R168" i="3"/>
  <c r="S168" i="3"/>
  <c r="T168" i="3"/>
  <c r="N169" i="3"/>
  <c r="O169" i="3"/>
  <c r="P169" i="3"/>
  <c r="Q169" i="3"/>
  <c r="R169" i="3"/>
  <c r="S169" i="3"/>
  <c r="T169" i="3"/>
  <c r="N170" i="3"/>
  <c r="O170" i="3"/>
  <c r="P170" i="3"/>
  <c r="Q170" i="3"/>
  <c r="R170" i="3"/>
  <c r="S170" i="3"/>
  <c r="T170" i="3"/>
  <c r="N171" i="3"/>
  <c r="O171" i="3"/>
  <c r="P171" i="3"/>
  <c r="Q171" i="3"/>
  <c r="R171" i="3"/>
  <c r="S171" i="3"/>
  <c r="T171" i="3"/>
  <c r="N172" i="3"/>
  <c r="O172" i="3"/>
  <c r="P172" i="3"/>
  <c r="Q172" i="3"/>
  <c r="R172" i="3"/>
  <c r="S172" i="3"/>
  <c r="T172" i="3"/>
  <c r="N173" i="3"/>
  <c r="O173" i="3"/>
  <c r="P173" i="3"/>
  <c r="Q173" i="3"/>
  <c r="R173" i="3"/>
  <c r="S173" i="3"/>
  <c r="T173" i="3"/>
  <c r="N174" i="3"/>
  <c r="O174" i="3"/>
  <c r="P174" i="3"/>
  <c r="Q174" i="3"/>
  <c r="R174" i="3"/>
  <c r="S174" i="3"/>
  <c r="T174" i="3"/>
  <c r="N175" i="3"/>
  <c r="O175" i="3"/>
  <c r="P175" i="3"/>
  <c r="Q175" i="3"/>
  <c r="R175" i="3"/>
  <c r="S175" i="3"/>
  <c r="T175" i="3"/>
  <c r="N176" i="3"/>
  <c r="O176" i="3"/>
  <c r="P176" i="3"/>
  <c r="Q176" i="3"/>
  <c r="R176" i="3"/>
  <c r="S176" i="3"/>
  <c r="T176" i="3"/>
  <c r="N177" i="3"/>
  <c r="O177" i="3"/>
  <c r="P177" i="3"/>
  <c r="Q177" i="3"/>
  <c r="R177" i="3"/>
  <c r="S177" i="3"/>
  <c r="T177" i="3"/>
  <c r="N178" i="3"/>
  <c r="O178" i="3"/>
  <c r="P178" i="3"/>
  <c r="Q178" i="3"/>
  <c r="R178" i="3"/>
  <c r="S178" i="3"/>
  <c r="T178" i="3"/>
  <c r="N179" i="3"/>
  <c r="O179" i="3"/>
  <c r="P179" i="3"/>
  <c r="Q179" i="3"/>
  <c r="R179" i="3"/>
  <c r="S179" i="3"/>
  <c r="T179" i="3"/>
  <c r="N180" i="3"/>
  <c r="O180" i="3"/>
  <c r="P180" i="3"/>
  <c r="Q180" i="3"/>
  <c r="R180" i="3"/>
  <c r="S180" i="3"/>
  <c r="T180" i="3"/>
  <c r="N181" i="3"/>
  <c r="O181" i="3"/>
  <c r="P181" i="3"/>
  <c r="Q181" i="3"/>
  <c r="R181" i="3"/>
  <c r="S181" i="3"/>
  <c r="T181" i="3"/>
  <c r="N182" i="3"/>
  <c r="O182" i="3"/>
  <c r="P182" i="3"/>
  <c r="Q182" i="3"/>
  <c r="R182" i="3"/>
  <c r="S182" i="3"/>
  <c r="T182" i="3"/>
  <c r="N183" i="3"/>
  <c r="O183" i="3"/>
  <c r="P183" i="3"/>
  <c r="Q183" i="3"/>
  <c r="R183" i="3"/>
  <c r="S183" i="3"/>
  <c r="T183" i="3"/>
  <c r="N184" i="3"/>
  <c r="O184" i="3"/>
  <c r="P184" i="3"/>
  <c r="Q184" i="3"/>
  <c r="R184" i="3"/>
  <c r="S184" i="3"/>
  <c r="T184" i="3"/>
  <c r="N185" i="3"/>
  <c r="O185" i="3"/>
  <c r="P185" i="3"/>
  <c r="Q185" i="3"/>
  <c r="R185" i="3"/>
  <c r="S185" i="3"/>
  <c r="T185" i="3"/>
  <c r="N186" i="3"/>
  <c r="O186" i="3"/>
  <c r="P186" i="3"/>
  <c r="Q186" i="3"/>
  <c r="R186" i="3"/>
  <c r="S186" i="3"/>
  <c r="T186" i="3"/>
  <c r="N187" i="3"/>
  <c r="O187" i="3"/>
  <c r="P187" i="3"/>
  <c r="Q187" i="3"/>
  <c r="R187" i="3"/>
  <c r="S187" i="3"/>
  <c r="T187" i="3"/>
  <c r="N188" i="3"/>
  <c r="O188" i="3"/>
  <c r="P188" i="3"/>
  <c r="Q188" i="3"/>
  <c r="R188" i="3"/>
  <c r="S188" i="3"/>
  <c r="T188" i="3"/>
  <c r="N189" i="3"/>
  <c r="O189" i="3"/>
  <c r="P189" i="3"/>
  <c r="Q189" i="3"/>
  <c r="R189" i="3"/>
  <c r="S189" i="3"/>
  <c r="T189" i="3"/>
  <c r="N190" i="3"/>
  <c r="O190" i="3"/>
  <c r="P190" i="3"/>
  <c r="Q190" i="3"/>
  <c r="R190" i="3"/>
  <c r="S190" i="3"/>
  <c r="T190" i="3"/>
  <c r="N191" i="3"/>
  <c r="O191" i="3"/>
  <c r="P191" i="3"/>
  <c r="Q191" i="3"/>
  <c r="R191" i="3"/>
  <c r="S191" i="3"/>
  <c r="T191" i="3"/>
  <c r="N192" i="3"/>
  <c r="O192" i="3"/>
  <c r="P192" i="3"/>
  <c r="Q192" i="3"/>
  <c r="R192" i="3"/>
  <c r="S192" i="3"/>
  <c r="T192" i="3"/>
  <c r="N193" i="3"/>
  <c r="O193" i="3"/>
  <c r="P193" i="3"/>
  <c r="Q193" i="3"/>
  <c r="R193" i="3"/>
  <c r="S193" i="3"/>
  <c r="T193" i="3"/>
  <c r="N194" i="3"/>
  <c r="O194" i="3"/>
  <c r="P194" i="3"/>
  <c r="Q194" i="3"/>
  <c r="R194" i="3"/>
  <c r="S194" i="3"/>
  <c r="T194" i="3"/>
  <c r="N195" i="3"/>
  <c r="O195" i="3"/>
  <c r="P195" i="3"/>
  <c r="Q195" i="3"/>
  <c r="R195" i="3"/>
  <c r="S195" i="3"/>
  <c r="T195" i="3"/>
  <c r="N196" i="3"/>
  <c r="O196" i="3"/>
  <c r="P196" i="3"/>
  <c r="Q196" i="3"/>
  <c r="R196" i="3"/>
  <c r="S196" i="3"/>
  <c r="T196" i="3"/>
  <c r="N197" i="3"/>
  <c r="O197" i="3"/>
  <c r="P197" i="3"/>
  <c r="Q197" i="3"/>
  <c r="R197" i="3"/>
  <c r="S197" i="3"/>
  <c r="T197" i="3"/>
  <c r="N198" i="3"/>
  <c r="O198" i="3"/>
  <c r="P198" i="3"/>
  <c r="Q198" i="3"/>
  <c r="R198" i="3"/>
  <c r="S198" i="3"/>
  <c r="T198" i="3"/>
  <c r="N199" i="3"/>
  <c r="O199" i="3"/>
  <c r="P199" i="3"/>
  <c r="Q199" i="3"/>
  <c r="R199" i="3"/>
  <c r="S199" i="3"/>
  <c r="T199" i="3"/>
  <c r="N200" i="3"/>
  <c r="O200" i="3"/>
  <c r="P200" i="3"/>
  <c r="Q200" i="3"/>
  <c r="R200" i="3"/>
  <c r="S200" i="3"/>
  <c r="T200" i="3"/>
  <c r="N201" i="3"/>
  <c r="O201" i="3"/>
  <c r="P201" i="3"/>
  <c r="Q201" i="3"/>
  <c r="R201" i="3"/>
  <c r="S201" i="3"/>
  <c r="T201" i="3"/>
  <c r="N202" i="3"/>
  <c r="O202" i="3"/>
  <c r="P202" i="3"/>
  <c r="Q202" i="3"/>
  <c r="R202" i="3"/>
  <c r="S202" i="3"/>
  <c r="T202" i="3"/>
  <c r="N203" i="3"/>
  <c r="O203" i="3"/>
  <c r="P203" i="3"/>
  <c r="Q203" i="3"/>
  <c r="R203" i="3"/>
  <c r="S203" i="3"/>
  <c r="T203" i="3"/>
  <c r="N204" i="3"/>
  <c r="O204" i="3"/>
  <c r="P204" i="3"/>
  <c r="Q204" i="3"/>
  <c r="R204" i="3"/>
  <c r="S204" i="3"/>
  <c r="T204" i="3"/>
  <c r="N205" i="3"/>
  <c r="O205" i="3"/>
  <c r="P205" i="3"/>
  <c r="Q205" i="3"/>
  <c r="R205" i="3"/>
  <c r="S205" i="3"/>
  <c r="T205" i="3"/>
  <c r="N206" i="3"/>
  <c r="O206" i="3"/>
  <c r="P206" i="3"/>
  <c r="Q206" i="3"/>
  <c r="R206" i="3"/>
  <c r="S206" i="3"/>
  <c r="T206" i="3"/>
  <c r="N207" i="3"/>
  <c r="O207" i="3"/>
  <c r="P207" i="3"/>
  <c r="Q207" i="3"/>
  <c r="R207" i="3"/>
  <c r="S207" i="3"/>
  <c r="T207" i="3"/>
  <c r="N208" i="3"/>
  <c r="O208" i="3"/>
  <c r="P208" i="3"/>
  <c r="Q208" i="3"/>
  <c r="R208" i="3"/>
  <c r="S208" i="3"/>
  <c r="T208" i="3"/>
  <c r="N209" i="3"/>
  <c r="O209" i="3"/>
  <c r="P209" i="3"/>
  <c r="Q209" i="3"/>
  <c r="R209" i="3"/>
  <c r="S209" i="3"/>
  <c r="T209" i="3"/>
  <c r="N210" i="3"/>
  <c r="O210" i="3"/>
  <c r="P210" i="3"/>
  <c r="Q210" i="3"/>
  <c r="R210" i="3"/>
  <c r="S210" i="3"/>
  <c r="T210" i="3"/>
  <c r="N211" i="3"/>
  <c r="O211" i="3"/>
  <c r="P211" i="3"/>
  <c r="Q211" i="3"/>
  <c r="R211" i="3"/>
  <c r="S211" i="3"/>
  <c r="T211" i="3"/>
  <c r="N212" i="3"/>
  <c r="O212" i="3"/>
  <c r="P212" i="3"/>
  <c r="Q212" i="3"/>
  <c r="R212" i="3"/>
  <c r="S212" i="3"/>
  <c r="T212" i="3"/>
  <c r="N213" i="3"/>
  <c r="O213" i="3"/>
  <c r="P213" i="3"/>
  <c r="Q213" i="3"/>
  <c r="R213" i="3"/>
  <c r="S213" i="3"/>
  <c r="T213" i="3"/>
  <c r="N214" i="3"/>
  <c r="O214" i="3"/>
  <c r="P214" i="3"/>
  <c r="Q214" i="3"/>
  <c r="R214" i="3"/>
  <c r="S214" i="3"/>
  <c r="T214" i="3"/>
  <c r="N215" i="3"/>
  <c r="O215" i="3"/>
  <c r="P215" i="3"/>
  <c r="Q215" i="3"/>
  <c r="R215" i="3"/>
  <c r="S215" i="3"/>
  <c r="T215" i="3"/>
  <c r="N216" i="3"/>
  <c r="O216" i="3"/>
  <c r="P216" i="3"/>
  <c r="Q216" i="3"/>
  <c r="R216" i="3"/>
  <c r="S216" i="3"/>
  <c r="T216" i="3"/>
  <c r="N217" i="3"/>
  <c r="O217" i="3"/>
  <c r="P217" i="3"/>
  <c r="Q217" i="3"/>
  <c r="R217" i="3"/>
  <c r="S217" i="3"/>
  <c r="T217" i="3"/>
  <c r="N218" i="3"/>
  <c r="O218" i="3"/>
  <c r="P218" i="3"/>
  <c r="Q218" i="3"/>
  <c r="R218" i="3"/>
  <c r="S218" i="3"/>
  <c r="T218" i="3"/>
  <c r="N219" i="3"/>
  <c r="O219" i="3"/>
  <c r="P219" i="3"/>
  <c r="Q219" i="3"/>
  <c r="R219" i="3"/>
  <c r="S219" i="3"/>
  <c r="T219" i="3"/>
  <c r="N220" i="3"/>
  <c r="O220" i="3"/>
  <c r="P220" i="3"/>
  <c r="Q220" i="3"/>
  <c r="R220" i="3"/>
  <c r="S220" i="3"/>
  <c r="T220" i="3"/>
  <c r="N221" i="3"/>
  <c r="O221" i="3"/>
  <c r="P221" i="3"/>
  <c r="Q221" i="3"/>
  <c r="R221" i="3"/>
  <c r="S221" i="3"/>
  <c r="T221" i="3"/>
  <c r="N222" i="3"/>
  <c r="O222" i="3"/>
  <c r="P222" i="3"/>
  <c r="Q222" i="3"/>
  <c r="R222" i="3"/>
  <c r="S222" i="3"/>
  <c r="T222" i="3"/>
  <c r="N223" i="3"/>
  <c r="O223" i="3"/>
  <c r="P223" i="3"/>
  <c r="Q223" i="3"/>
  <c r="R223" i="3"/>
  <c r="S223" i="3"/>
  <c r="T223" i="3"/>
  <c r="N224" i="3"/>
  <c r="O224" i="3"/>
  <c r="P224" i="3"/>
  <c r="Q224" i="3"/>
  <c r="R224" i="3"/>
  <c r="S224" i="3"/>
  <c r="T224" i="3"/>
  <c r="N225" i="3"/>
  <c r="O225" i="3"/>
  <c r="P225" i="3"/>
  <c r="Q225" i="3"/>
  <c r="R225" i="3"/>
  <c r="S225" i="3"/>
  <c r="T225" i="3"/>
  <c r="N226" i="3"/>
  <c r="O226" i="3"/>
  <c r="P226" i="3"/>
  <c r="Q226" i="3"/>
  <c r="R226" i="3"/>
  <c r="S226" i="3"/>
  <c r="T226" i="3"/>
  <c r="N227" i="3"/>
  <c r="O227" i="3"/>
  <c r="P227" i="3"/>
  <c r="Q227" i="3"/>
  <c r="R227" i="3"/>
  <c r="S227" i="3"/>
  <c r="T227" i="3"/>
  <c r="N228" i="3"/>
  <c r="O228" i="3"/>
  <c r="P228" i="3"/>
  <c r="Q228" i="3"/>
  <c r="R228" i="3"/>
  <c r="S228" i="3"/>
  <c r="T228" i="3"/>
  <c r="N229" i="3"/>
  <c r="O229" i="3"/>
  <c r="P229" i="3"/>
  <c r="Q229" i="3"/>
  <c r="R229" i="3"/>
  <c r="S229" i="3"/>
  <c r="T229" i="3"/>
  <c r="N230" i="3"/>
  <c r="O230" i="3"/>
  <c r="P230" i="3"/>
  <c r="Q230" i="3"/>
  <c r="R230" i="3"/>
  <c r="S230" i="3"/>
  <c r="T230" i="3"/>
  <c r="N231" i="3"/>
  <c r="O231" i="3"/>
  <c r="P231" i="3"/>
  <c r="Q231" i="3"/>
  <c r="R231" i="3"/>
  <c r="S231" i="3"/>
  <c r="T231" i="3"/>
  <c r="N232" i="3"/>
  <c r="O232" i="3"/>
  <c r="P232" i="3"/>
  <c r="Q232" i="3"/>
  <c r="R232" i="3"/>
  <c r="S232" i="3"/>
  <c r="T232" i="3"/>
  <c r="N233" i="3"/>
  <c r="O233" i="3"/>
  <c r="P233" i="3"/>
  <c r="Q233" i="3"/>
  <c r="R233" i="3"/>
  <c r="S233" i="3"/>
  <c r="T233" i="3"/>
  <c r="N234" i="3"/>
  <c r="O234" i="3"/>
  <c r="P234" i="3"/>
  <c r="Q234" i="3"/>
  <c r="R234" i="3"/>
  <c r="S234" i="3"/>
  <c r="T234" i="3"/>
  <c r="N235" i="3"/>
  <c r="O235" i="3"/>
  <c r="P235" i="3"/>
  <c r="Q235" i="3"/>
  <c r="R235" i="3"/>
  <c r="S235" i="3"/>
  <c r="T235" i="3"/>
  <c r="N236" i="3"/>
  <c r="O236" i="3"/>
  <c r="P236" i="3"/>
  <c r="Q236" i="3"/>
  <c r="R236" i="3"/>
  <c r="T236" i="3"/>
  <c r="N237" i="3"/>
  <c r="O237" i="3"/>
  <c r="P237" i="3"/>
  <c r="Q237" i="3"/>
  <c r="R237" i="3"/>
  <c r="S237" i="3"/>
  <c r="T237" i="3"/>
  <c r="N238" i="3"/>
  <c r="O238" i="3"/>
  <c r="P238" i="3"/>
  <c r="Q238" i="3"/>
  <c r="R238" i="3"/>
  <c r="S238" i="3"/>
  <c r="T238" i="3"/>
  <c r="N239" i="3"/>
  <c r="O239" i="3"/>
  <c r="P239" i="3"/>
  <c r="Q239" i="3"/>
  <c r="R239" i="3"/>
  <c r="S239" i="3"/>
  <c r="T239" i="3"/>
  <c r="N240" i="3"/>
  <c r="O240" i="3"/>
  <c r="P240" i="3"/>
  <c r="Q240" i="3"/>
  <c r="R240" i="3"/>
  <c r="S240" i="3"/>
  <c r="T240" i="3"/>
  <c r="N241" i="3"/>
  <c r="O241" i="3"/>
  <c r="P241" i="3"/>
  <c r="Q241" i="3"/>
  <c r="R241" i="3"/>
  <c r="S241" i="3"/>
  <c r="T241" i="3"/>
  <c r="N242" i="3"/>
  <c r="O242" i="3"/>
  <c r="P242" i="3"/>
  <c r="Q242" i="3"/>
  <c r="R242" i="3"/>
  <c r="S242" i="3"/>
  <c r="T242" i="3"/>
  <c r="N243" i="3"/>
  <c r="O243" i="3"/>
  <c r="P243" i="3"/>
  <c r="Q243" i="3"/>
  <c r="R243" i="3"/>
  <c r="S243" i="3"/>
  <c r="T243" i="3"/>
  <c r="N244" i="3"/>
  <c r="O244" i="3"/>
  <c r="P244" i="3"/>
  <c r="Q244" i="3"/>
  <c r="R244" i="3"/>
  <c r="S244" i="3"/>
  <c r="T244" i="3"/>
  <c r="N245" i="3"/>
  <c r="O245" i="3"/>
  <c r="P245" i="3"/>
  <c r="Q245" i="3"/>
  <c r="R245" i="3"/>
  <c r="S245" i="3"/>
  <c r="T245" i="3"/>
  <c r="N246" i="3"/>
  <c r="O246" i="3"/>
  <c r="P246" i="3"/>
  <c r="Q246" i="3"/>
  <c r="R246" i="3"/>
  <c r="S246" i="3"/>
  <c r="T246" i="3"/>
  <c r="N247" i="3"/>
  <c r="O247" i="3"/>
  <c r="P247" i="3"/>
  <c r="Q247" i="3"/>
  <c r="R247" i="3"/>
  <c r="S247" i="3"/>
  <c r="T247" i="3"/>
  <c r="N248" i="3"/>
  <c r="O248" i="3"/>
  <c r="P248" i="3"/>
  <c r="Q248" i="3"/>
  <c r="R248" i="3"/>
  <c r="S248" i="3"/>
  <c r="T248" i="3"/>
  <c r="N249" i="3"/>
  <c r="O249" i="3"/>
  <c r="P249" i="3"/>
  <c r="Q249" i="3"/>
  <c r="R249" i="3"/>
  <c r="S249" i="3"/>
  <c r="T249" i="3"/>
  <c r="N250" i="3"/>
  <c r="O250" i="3"/>
  <c r="P250" i="3"/>
  <c r="Q250" i="3"/>
  <c r="R250" i="3"/>
  <c r="S250" i="3"/>
  <c r="T250" i="3"/>
  <c r="N251" i="3"/>
  <c r="O251" i="3"/>
  <c r="P251" i="3"/>
  <c r="Q251" i="3"/>
  <c r="R251" i="3"/>
  <c r="S251" i="3"/>
  <c r="T251" i="3"/>
  <c r="N252" i="3"/>
  <c r="O252" i="3"/>
  <c r="P252" i="3"/>
  <c r="Q252" i="3"/>
  <c r="R252" i="3"/>
  <c r="S252" i="3"/>
  <c r="T252" i="3"/>
  <c r="N253" i="3"/>
  <c r="O253" i="3"/>
  <c r="P253" i="3"/>
  <c r="Q253" i="3"/>
  <c r="R253" i="3"/>
  <c r="S253" i="3"/>
  <c r="T253" i="3"/>
  <c r="N254" i="3"/>
  <c r="O254" i="3"/>
  <c r="P254" i="3"/>
  <c r="Q254" i="3"/>
  <c r="R254" i="3"/>
  <c r="S254" i="3"/>
  <c r="T254" i="3"/>
  <c r="N255" i="3"/>
  <c r="O255" i="3"/>
  <c r="P255" i="3"/>
  <c r="Q255" i="3"/>
  <c r="R255" i="3"/>
  <c r="S255" i="3"/>
  <c r="T255" i="3"/>
  <c r="N256" i="3"/>
  <c r="O256" i="3"/>
  <c r="P256" i="3"/>
  <c r="Q256" i="3"/>
  <c r="R256" i="3"/>
  <c r="S256" i="3"/>
  <c r="T256" i="3"/>
  <c r="N257" i="3"/>
  <c r="O257" i="3"/>
  <c r="P257" i="3"/>
  <c r="Q257" i="3"/>
  <c r="R257" i="3"/>
  <c r="S257" i="3"/>
  <c r="T257" i="3"/>
  <c r="T258" i="3"/>
  <c r="T259" i="3"/>
  <c r="T260" i="3"/>
  <c r="T261" i="3"/>
  <c r="T262" i="3"/>
  <c r="T263" i="3"/>
  <c r="T264" i="3"/>
  <c r="T265" i="3"/>
  <c r="T266" i="3"/>
  <c r="T267" i="3"/>
  <c r="T268" i="3"/>
  <c r="T269" i="3"/>
  <c r="T270" i="3"/>
  <c r="T271" i="3"/>
  <c r="T272" i="3"/>
  <c r="T273" i="3"/>
  <c r="T274" i="3"/>
  <c r="T275" i="3"/>
  <c r="T276" i="3"/>
  <c r="T277" i="3"/>
  <c r="T278" i="3"/>
  <c r="T279" i="3"/>
  <c r="T280" i="3"/>
  <c r="T281" i="3"/>
  <c r="T282" i="3"/>
  <c r="T283" i="3"/>
  <c r="T284" i="3"/>
  <c r="T285" i="3"/>
  <c r="T286" i="3"/>
  <c r="T287" i="3"/>
  <c r="T288" i="3"/>
  <c r="T289" i="3"/>
  <c r="T290" i="3"/>
  <c r="T291" i="3"/>
  <c r="T292" i="3"/>
  <c r="T293" i="3"/>
  <c r="T294" i="3"/>
  <c r="T295" i="3"/>
  <c r="T296" i="3"/>
  <c r="T297" i="3"/>
  <c r="T298" i="3"/>
  <c r="T299" i="3"/>
  <c r="T300" i="3"/>
  <c r="T301" i="3"/>
  <c r="T302" i="3"/>
  <c r="T303" i="3"/>
  <c r="T304" i="3"/>
  <c r="T305" i="3"/>
  <c r="T306" i="3"/>
  <c r="T307" i="3"/>
  <c r="T308" i="3"/>
  <c r="T309" i="3"/>
  <c r="T310" i="3"/>
  <c r="T311" i="3"/>
  <c r="T312" i="3"/>
  <c r="T313" i="3"/>
  <c r="T314" i="3"/>
  <c r="T315" i="3"/>
  <c r="T316" i="3"/>
  <c r="T317" i="3"/>
  <c r="T318" i="3"/>
  <c r="T319" i="3"/>
  <c r="T320" i="3"/>
  <c r="T321" i="3"/>
  <c r="T322" i="3"/>
  <c r="T323" i="3"/>
  <c r="T324" i="3"/>
  <c r="T325" i="3"/>
  <c r="T326" i="3"/>
  <c r="T327" i="3"/>
  <c r="T328" i="3"/>
  <c r="T329" i="3"/>
  <c r="T330" i="3"/>
  <c r="T331" i="3"/>
  <c r="T332" i="3"/>
  <c r="T333" i="3"/>
  <c r="T334" i="3"/>
  <c r="T335" i="3"/>
  <c r="T336" i="3"/>
  <c r="T337" i="3"/>
  <c r="T338" i="3"/>
  <c r="T339" i="3"/>
  <c r="T340" i="3"/>
  <c r="T341" i="3"/>
  <c r="T342" i="3"/>
  <c r="T343" i="3"/>
  <c r="T344" i="3"/>
  <c r="T345" i="3"/>
  <c r="T346" i="3"/>
  <c r="T347" i="3"/>
  <c r="T348" i="3"/>
  <c r="T349" i="3"/>
  <c r="T350" i="3"/>
  <c r="T351" i="3"/>
  <c r="T352" i="3"/>
  <c r="T353" i="3"/>
  <c r="T354" i="3"/>
  <c r="T355" i="3"/>
  <c r="T356" i="3"/>
  <c r="T357" i="3"/>
  <c r="T358" i="3"/>
  <c r="T359" i="3"/>
  <c r="T360" i="3"/>
  <c r="T361" i="3"/>
  <c r="T362" i="3"/>
  <c r="T363" i="3"/>
  <c r="T364" i="3"/>
  <c r="T365" i="3"/>
  <c r="T366" i="3"/>
  <c r="T367" i="3"/>
  <c r="T368" i="3"/>
  <c r="T369" i="3"/>
  <c r="T370" i="3"/>
  <c r="T371" i="3"/>
  <c r="T372" i="3"/>
  <c r="T373" i="3"/>
  <c r="T374" i="3"/>
  <c r="T375" i="3"/>
  <c r="T376" i="3"/>
  <c r="T377" i="3"/>
  <c r="T378" i="3"/>
  <c r="T379" i="3"/>
  <c r="T380" i="3"/>
  <c r="T381" i="3"/>
  <c r="T382" i="3"/>
  <c r="T383" i="3"/>
  <c r="T384" i="3"/>
  <c r="T385" i="3"/>
  <c r="T386" i="3"/>
  <c r="T387" i="3"/>
  <c r="T388" i="3"/>
  <c r="T389" i="3"/>
  <c r="O127" i="3"/>
  <c r="P127" i="3"/>
  <c r="Q127" i="3"/>
  <c r="R127" i="3"/>
  <c r="S127" i="3"/>
  <c r="T127" i="3"/>
  <c r="U112" i="3" l="1"/>
  <c r="M112" i="3"/>
  <c r="U214" i="3"/>
  <c r="U206" i="3"/>
  <c r="U202" i="3"/>
  <c r="U198" i="3"/>
  <c r="U194" i="3"/>
  <c r="U190" i="3"/>
  <c r="U186" i="3"/>
  <c r="U182" i="3"/>
  <c r="U178" i="3"/>
  <c r="U174" i="3"/>
  <c r="U170" i="3"/>
  <c r="U166" i="3"/>
  <c r="U162" i="3"/>
  <c r="U158" i="3"/>
  <c r="U154" i="3"/>
  <c r="U150" i="3"/>
  <c r="U146" i="3"/>
  <c r="U142" i="3"/>
  <c r="U138" i="3"/>
  <c r="U134" i="3"/>
  <c r="U130" i="3"/>
  <c r="U376" i="3"/>
  <c r="U372" i="3"/>
  <c r="U368" i="3"/>
  <c r="U364" i="3"/>
  <c r="U360" i="3"/>
  <c r="U356" i="3"/>
  <c r="U352" i="3"/>
  <c r="U348" i="3"/>
  <c r="U344" i="3"/>
  <c r="U340" i="3"/>
  <c r="U336" i="3"/>
  <c r="U332" i="3"/>
  <c r="U328" i="3"/>
  <c r="U324" i="3"/>
  <c r="U320" i="3"/>
  <c r="U316" i="3"/>
  <c r="U312" i="3"/>
  <c r="U308" i="3"/>
  <c r="U304" i="3"/>
  <c r="U300" i="3"/>
  <c r="U296" i="3"/>
  <c r="U292" i="3"/>
  <c r="U288" i="3"/>
  <c r="U284" i="3"/>
  <c r="U280" i="3"/>
  <c r="U276" i="3"/>
  <c r="U272" i="3"/>
  <c r="U268" i="3"/>
  <c r="U264" i="3"/>
  <c r="U260" i="3"/>
  <c r="U254" i="3"/>
  <c r="U250" i="3"/>
  <c r="U246" i="3"/>
  <c r="U242" i="3"/>
  <c r="U238" i="3"/>
  <c r="U235" i="3"/>
  <c r="U231" i="3"/>
  <c r="U227" i="3"/>
  <c r="U223" i="3"/>
  <c r="U219" i="3"/>
  <c r="U215" i="3"/>
  <c r="U211" i="3"/>
  <c r="U207" i="3"/>
  <c r="U203" i="3"/>
  <c r="U199" i="3"/>
  <c r="U195" i="3"/>
  <c r="U191" i="3"/>
  <c r="U187" i="3"/>
  <c r="U183" i="3"/>
  <c r="U179" i="3"/>
  <c r="U175" i="3"/>
  <c r="U171" i="3"/>
  <c r="U167" i="3"/>
  <c r="U163" i="3"/>
  <c r="U159" i="3"/>
  <c r="U155" i="3"/>
  <c r="U151" i="3"/>
  <c r="U147" i="3"/>
  <c r="U143" i="3"/>
  <c r="U139" i="3"/>
  <c r="U135" i="3"/>
  <c r="U131" i="3"/>
  <c r="U123" i="3"/>
  <c r="U119" i="3"/>
  <c r="U121" i="3"/>
  <c r="U122" i="3"/>
  <c r="U120" i="3"/>
  <c r="U118" i="3"/>
  <c r="U377" i="3"/>
  <c r="U373" i="3"/>
  <c r="U369" i="3"/>
  <c r="U365" i="3"/>
  <c r="U361" i="3"/>
  <c r="U357" i="3"/>
  <c r="U353" i="3"/>
  <c r="U349" i="3"/>
  <c r="U345" i="3"/>
  <c r="U341" i="3"/>
  <c r="U337" i="3"/>
  <c r="U333" i="3"/>
  <c r="U329" i="3"/>
  <c r="U325" i="3"/>
  <c r="U321" i="3"/>
  <c r="U317" i="3"/>
  <c r="U313" i="3"/>
  <c r="U309" i="3"/>
  <c r="U305" i="3"/>
  <c r="U301" i="3"/>
  <c r="U297" i="3"/>
  <c r="U293" i="3"/>
  <c r="U289" i="3"/>
  <c r="U285" i="3"/>
  <c r="U281" i="3"/>
  <c r="U277" i="3"/>
  <c r="U273" i="3"/>
  <c r="U269" i="3"/>
  <c r="U265" i="3"/>
  <c r="U261" i="3"/>
  <c r="U257" i="3"/>
  <c r="U253" i="3"/>
  <c r="U249" i="3"/>
  <c r="U245" i="3"/>
  <c r="U241" i="3"/>
  <c r="U237" i="3"/>
  <c r="U234" i="3"/>
  <c r="U230" i="3"/>
  <c r="U226" i="3"/>
  <c r="U222" i="3"/>
  <c r="U218" i="3"/>
  <c r="U210" i="3"/>
  <c r="U127" i="3"/>
  <c r="U116" i="3"/>
  <c r="U375" i="3"/>
  <c r="U371" i="3"/>
  <c r="U367" i="3"/>
  <c r="U363" i="3"/>
  <c r="U359" i="3"/>
  <c r="U355" i="3"/>
  <c r="U351" i="3"/>
  <c r="U347" i="3"/>
  <c r="U343" i="3"/>
  <c r="U339" i="3"/>
  <c r="U335" i="3"/>
  <c r="U331" i="3"/>
  <c r="U327" i="3"/>
  <c r="U323" i="3"/>
  <c r="U319" i="3"/>
  <c r="U315" i="3"/>
  <c r="U311" i="3"/>
  <c r="U307" i="3"/>
  <c r="U303" i="3"/>
  <c r="U299" i="3"/>
  <c r="U295" i="3"/>
  <c r="U291" i="3"/>
  <c r="U287" i="3"/>
  <c r="U283" i="3"/>
  <c r="U279" i="3"/>
  <c r="U275" i="3"/>
  <c r="U271" i="3"/>
  <c r="U267" i="3"/>
  <c r="U263" i="3"/>
  <c r="U259" i="3"/>
  <c r="U255" i="3"/>
  <c r="U251" i="3"/>
  <c r="U247" i="3"/>
  <c r="U243" i="3"/>
  <c r="U239" i="3"/>
  <c r="U232" i="3"/>
  <c r="U228" i="3"/>
  <c r="U224" i="3"/>
  <c r="U220" i="3"/>
  <c r="U216" i="3"/>
  <c r="U212" i="3"/>
  <c r="U208" i="3"/>
  <c r="U204" i="3"/>
  <c r="U200" i="3"/>
  <c r="U196" i="3"/>
  <c r="U192" i="3"/>
  <c r="U188" i="3"/>
  <c r="U184" i="3"/>
  <c r="U180" i="3"/>
  <c r="U176" i="3"/>
  <c r="U172" i="3"/>
  <c r="U168" i="3"/>
  <c r="U164" i="3"/>
  <c r="U160" i="3"/>
  <c r="U156" i="3"/>
  <c r="U152" i="3"/>
  <c r="U148" i="3"/>
  <c r="U144" i="3"/>
  <c r="U140" i="3"/>
  <c r="U136" i="3"/>
  <c r="U132" i="3"/>
  <c r="U128" i="3"/>
  <c r="U117" i="3"/>
  <c r="U126" i="3"/>
  <c r="U125" i="3"/>
  <c r="U115" i="3"/>
  <c r="U378" i="3"/>
  <c r="U374" i="3"/>
  <c r="U370" i="3"/>
  <c r="U366" i="3"/>
  <c r="U362" i="3"/>
  <c r="U358" i="3"/>
  <c r="U354" i="3"/>
  <c r="U350" i="3"/>
  <c r="U346" i="3"/>
  <c r="U342" i="3"/>
  <c r="U338" i="3"/>
  <c r="U334" i="3"/>
  <c r="U330" i="3"/>
  <c r="U326" i="3"/>
  <c r="U322" i="3"/>
  <c r="U318" i="3"/>
  <c r="U314" i="3"/>
  <c r="U310" i="3"/>
  <c r="U306" i="3"/>
  <c r="U302" i="3"/>
  <c r="U298" i="3"/>
  <c r="U294" i="3"/>
  <c r="U290" i="3"/>
  <c r="U286" i="3"/>
  <c r="U282" i="3"/>
  <c r="U278" i="3"/>
  <c r="U274" i="3"/>
  <c r="U270" i="3"/>
  <c r="U266" i="3"/>
  <c r="U262" i="3"/>
  <c r="U258" i="3"/>
  <c r="U256" i="3"/>
  <c r="U252" i="3"/>
  <c r="U248" i="3"/>
  <c r="U244" i="3"/>
  <c r="U240" i="3"/>
  <c r="U236" i="3"/>
  <c r="U233" i="3"/>
  <c r="U229" i="3"/>
  <c r="U225" i="3"/>
  <c r="U221" i="3"/>
  <c r="U217" i="3"/>
  <c r="U213" i="3"/>
  <c r="U209" i="3"/>
  <c r="U205" i="3"/>
  <c r="U201" i="3"/>
  <c r="U197" i="3"/>
  <c r="U193" i="3"/>
  <c r="U189" i="3"/>
  <c r="U185" i="3"/>
  <c r="U181" i="3"/>
  <c r="U177" i="3"/>
  <c r="U173" i="3"/>
  <c r="U169" i="3"/>
  <c r="U165" i="3"/>
  <c r="U161" i="3"/>
  <c r="U157" i="3"/>
  <c r="U153" i="3"/>
  <c r="U149" i="3"/>
  <c r="U145" i="3"/>
  <c r="U141" i="3"/>
  <c r="U137" i="3"/>
  <c r="U133" i="3"/>
  <c r="U129" i="3"/>
  <c r="U124" i="3"/>
  <c r="U114" i="3"/>
  <c r="U113" i="3"/>
  <c r="M113" i="3"/>
  <c r="M114" i="3"/>
  <c r="M115" i="3"/>
  <c r="M116" i="3"/>
  <c r="M117" i="3"/>
  <c r="M118" i="3"/>
  <c r="M119" i="3"/>
  <c r="M121" i="3"/>
  <c r="M120" i="3"/>
  <c r="M123" i="3"/>
  <c r="M122" i="3"/>
  <c r="M127" i="3"/>
  <c r="M126" i="3"/>
  <c r="M125" i="3"/>
  <c r="M124" i="3"/>
  <c r="M129" i="3"/>
  <c r="M128" i="3"/>
  <c r="M378" i="3"/>
  <c r="M165" i="3"/>
  <c r="M377" i="3"/>
  <c r="M369" i="3"/>
  <c r="M361" i="3"/>
  <c r="M353" i="3"/>
  <c r="M349" i="3"/>
  <c r="M341" i="3"/>
  <c r="M329" i="3"/>
  <c r="M321" i="3"/>
  <c r="M313" i="3"/>
  <c r="M305" i="3"/>
  <c r="M301" i="3"/>
  <c r="M293" i="3"/>
  <c r="M285" i="3"/>
  <c r="M277" i="3"/>
  <c r="M269" i="3"/>
  <c r="M261" i="3"/>
  <c r="M253" i="3"/>
  <c r="M245" i="3"/>
  <c r="M252" i="3"/>
  <c r="M244" i="3"/>
  <c r="M236" i="3"/>
  <c r="M229" i="3"/>
  <c r="M221" i="3"/>
  <c r="M213" i="3"/>
  <c r="M205" i="3"/>
  <c r="M193" i="3"/>
  <c r="M185" i="3"/>
  <c r="M173" i="3"/>
  <c r="M157" i="3"/>
  <c r="M145" i="3"/>
  <c r="M133" i="3"/>
  <c r="M232" i="3"/>
  <c r="M228" i="3"/>
  <c r="M224" i="3"/>
  <c r="M220" i="3"/>
  <c r="M216" i="3"/>
  <c r="M212" i="3"/>
  <c r="M208" i="3"/>
  <c r="M204" i="3"/>
  <c r="M200" i="3"/>
  <c r="M196" i="3"/>
  <c r="M192" i="3"/>
  <c r="M188" i="3"/>
  <c r="M184" i="3"/>
  <c r="M180" i="3"/>
  <c r="M176" i="3"/>
  <c r="M172" i="3"/>
  <c r="M168" i="3"/>
  <c r="M164" i="3"/>
  <c r="M160" i="3"/>
  <c r="M156" i="3"/>
  <c r="M152" i="3"/>
  <c r="M148" i="3"/>
  <c r="M144" i="3"/>
  <c r="M140" i="3"/>
  <c r="M136" i="3"/>
  <c r="M132" i="3"/>
  <c r="M373" i="3"/>
  <c r="M365" i="3"/>
  <c r="M357" i="3"/>
  <c r="M345" i="3"/>
  <c r="M337" i="3"/>
  <c r="M333" i="3"/>
  <c r="M325" i="3"/>
  <c r="M317" i="3"/>
  <c r="M309" i="3"/>
  <c r="M297" i="3"/>
  <c r="M289" i="3"/>
  <c r="M281" i="3"/>
  <c r="M273" i="3"/>
  <c r="M265" i="3"/>
  <c r="M257" i="3"/>
  <c r="M249" i="3"/>
  <c r="M241" i="3"/>
  <c r="M237" i="3"/>
  <c r="M256" i="3"/>
  <c r="M248" i="3"/>
  <c r="M240" i="3"/>
  <c r="M233" i="3"/>
  <c r="M225" i="3"/>
  <c r="M217" i="3"/>
  <c r="M209" i="3"/>
  <c r="M201" i="3"/>
  <c r="M197" i="3"/>
  <c r="M189" i="3"/>
  <c r="M181" i="3"/>
  <c r="M177" i="3"/>
  <c r="M169" i="3"/>
  <c r="M161" i="3"/>
  <c r="M153" i="3"/>
  <c r="M149" i="3"/>
  <c r="M141" i="3"/>
  <c r="M137" i="3"/>
  <c r="M375" i="3"/>
  <c r="M370" i="3"/>
  <c r="M367" i="3"/>
  <c r="M362" i="3"/>
  <c r="M359" i="3"/>
  <c r="M354" i="3"/>
  <c r="M351" i="3"/>
  <c r="M346" i="3"/>
  <c r="M343" i="3"/>
  <c r="M338" i="3"/>
  <c r="M335" i="3"/>
  <c r="M330" i="3"/>
  <c r="M327" i="3"/>
  <c r="M322" i="3"/>
  <c r="M319" i="3"/>
  <c r="M316" i="3"/>
  <c r="M311" i="3"/>
  <c r="M308" i="3"/>
  <c r="M303" i="3"/>
  <c r="M299" i="3"/>
  <c r="M294" i="3"/>
  <c r="M291" i="3"/>
  <c r="M286" i="3"/>
  <c r="M283" i="3"/>
  <c r="M280" i="3"/>
  <c r="M275" i="3"/>
  <c r="M271" i="3"/>
  <c r="M268" i="3"/>
  <c r="M263" i="3"/>
  <c r="M260" i="3"/>
  <c r="M254" i="3"/>
  <c r="M250" i="3"/>
  <c r="M246" i="3"/>
  <c r="M242" i="3"/>
  <c r="M238" i="3"/>
  <c r="M235" i="3"/>
  <c r="M231" i="3"/>
  <c r="M227" i="3"/>
  <c r="M223" i="3"/>
  <c r="M219" i="3"/>
  <c r="M215" i="3"/>
  <c r="M211" i="3"/>
  <c r="M207" i="3"/>
  <c r="M203" i="3"/>
  <c r="M199" i="3"/>
  <c r="M195" i="3"/>
  <c r="M190" i="3"/>
  <c r="M187" i="3"/>
  <c r="M182" i="3"/>
  <c r="M179" i="3"/>
  <c r="M174" i="3"/>
  <c r="M171" i="3"/>
  <c r="M167" i="3"/>
  <c r="M163" i="3"/>
  <c r="M159" i="3"/>
  <c r="M155" i="3"/>
  <c r="M151" i="3"/>
  <c r="M147" i="3"/>
  <c r="M143" i="3"/>
  <c r="M139" i="3"/>
  <c r="M135" i="3"/>
  <c r="M131" i="3"/>
  <c r="M374" i="3"/>
  <c r="M366" i="3"/>
  <c r="M358" i="3"/>
  <c r="M350" i="3"/>
  <c r="M342" i="3"/>
  <c r="M334" i="3"/>
  <c r="M326" i="3"/>
  <c r="M314" i="3"/>
  <c r="M306" i="3"/>
  <c r="M298" i="3"/>
  <c r="M290" i="3"/>
  <c r="M278" i="3"/>
  <c r="M274" i="3"/>
  <c r="M266" i="3"/>
  <c r="M258" i="3"/>
  <c r="M234" i="3"/>
  <c r="M226" i="3"/>
  <c r="M218" i="3"/>
  <c r="M210" i="3"/>
  <c r="M202" i="3"/>
  <c r="M194" i="3"/>
  <c r="M186" i="3"/>
  <c r="M178" i="3"/>
  <c r="M170" i="3"/>
  <c r="M166" i="3"/>
  <c r="M158" i="3"/>
  <c r="M154" i="3"/>
  <c r="M150" i="3"/>
  <c r="M146" i="3"/>
  <c r="M142" i="3"/>
  <c r="M138" i="3"/>
  <c r="M134" i="3"/>
  <c r="M130" i="3"/>
  <c r="M371" i="3"/>
  <c r="M363" i="3"/>
  <c r="M355" i="3"/>
  <c r="M347" i="3"/>
  <c r="M339" i="3"/>
  <c r="M331" i="3"/>
  <c r="M323" i="3"/>
  <c r="M315" i="3"/>
  <c r="M307" i="3"/>
  <c r="M295" i="3"/>
  <c r="M287" i="3"/>
  <c r="M279" i="3"/>
  <c r="M267" i="3"/>
  <c r="M259" i="3"/>
  <c r="M251" i="3"/>
  <c r="M243" i="3"/>
  <c r="M191" i="3"/>
  <c r="M183" i="3"/>
  <c r="M175" i="3"/>
  <c r="M376" i="3"/>
  <c r="M372" i="3"/>
  <c r="M368" i="3"/>
  <c r="M364" i="3"/>
  <c r="M360" i="3"/>
  <c r="M356" i="3"/>
  <c r="M352" i="3"/>
  <c r="M348" i="3"/>
  <c r="M344" i="3"/>
  <c r="M340" i="3"/>
  <c r="M336" i="3"/>
  <c r="M332" i="3"/>
  <c r="M328" i="3"/>
  <c r="M324" i="3"/>
  <c r="M320" i="3"/>
  <c r="M312" i="3"/>
  <c r="M304" i="3"/>
  <c r="M300" i="3"/>
  <c r="M296" i="3"/>
  <c r="M292" i="3"/>
  <c r="M288" i="3"/>
  <c r="M284" i="3"/>
  <c r="M276" i="3"/>
  <c r="M272" i="3"/>
  <c r="M264" i="3"/>
  <c r="M318" i="3"/>
  <c r="M310" i="3"/>
  <c r="M302" i="3"/>
  <c r="M282" i="3"/>
  <c r="M270" i="3"/>
  <c r="M262" i="3"/>
  <c r="M230" i="3"/>
  <c r="M222" i="3"/>
  <c r="M214" i="3"/>
  <c r="M206" i="3"/>
  <c r="M198" i="3"/>
  <c r="M162" i="3"/>
  <c r="M255" i="3"/>
  <c r="M247" i="3"/>
  <c r="M239" i="3"/>
  <c r="H330" i="3"/>
  <c r="S330" i="3" s="1"/>
  <c r="G330" i="3"/>
  <c r="R330" i="3" s="1"/>
  <c r="F330" i="3"/>
  <c r="Q330" i="3" s="1"/>
  <c r="E330" i="3"/>
  <c r="P330" i="3" s="1"/>
  <c r="D330" i="3"/>
  <c r="O330" i="3" s="1"/>
  <c r="C330" i="3"/>
  <c r="H331" i="3"/>
  <c r="S331" i="3" s="1"/>
  <c r="G331" i="3"/>
  <c r="R331" i="3" s="1"/>
  <c r="F331" i="3"/>
  <c r="Q331" i="3" s="1"/>
  <c r="E331" i="3"/>
  <c r="P331" i="3" s="1"/>
  <c r="D331" i="3"/>
  <c r="O331" i="3" s="1"/>
  <c r="C331" i="3"/>
  <c r="H332" i="3"/>
  <c r="S332" i="3" s="1"/>
  <c r="G332" i="3"/>
  <c r="R332" i="3" s="1"/>
  <c r="F332" i="3"/>
  <c r="Q332" i="3" s="1"/>
  <c r="E332" i="3"/>
  <c r="P332" i="3" s="1"/>
  <c r="D332" i="3"/>
  <c r="O332" i="3" s="1"/>
  <c r="C332" i="3"/>
  <c r="H333" i="3"/>
  <c r="S333" i="3" s="1"/>
  <c r="G333" i="3"/>
  <c r="R333" i="3" s="1"/>
  <c r="F333" i="3"/>
  <c r="Q333" i="3" s="1"/>
  <c r="E333" i="3"/>
  <c r="P333" i="3" s="1"/>
  <c r="D333" i="3"/>
  <c r="O333" i="3" s="1"/>
  <c r="C333" i="3"/>
  <c r="H334" i="3"/>
  <c r="S334" i="3" s="1"/>
  <c r="G334" i="3"/>
  <c r="R334" i="3" s="1"/>
  <c r="F334" i="3"/>
  <c r="Q334" i="3" s="1"/>
  <c r="E334" i="3"/>
  <c r="P334" i="3" s="1"/>
  <c r="D334" i="3"/>
  <c r="O334" i="3" s="1"/>
  <c r="C334" i="3"/>
  <c r="H335" i="3"/>
  <c r="S335" i="3" s="1"/>
  <c r="G335" i="3"/>
  <c r="R335" i="3" s="1"/>
  <c r="F335" i="3"/>
  <c r="Q335" i="3" s="1"/>
  <c r="E335" i="3"/>
  <c r="P335" i="3" s="1"/>
  <c r="D335" i="3"/>
  <c r="O335" i="3" s="1"/>
  <c r="C335" i="3"/>
  <c r="H336" i="3"/>
  <c r="S336" i="3" s="1"/>
  <c r="G336" i="3"/>
  <c r="R336" i="3" s="1"/>
  <c r="F336" i="3"/>
  <c r="Q336" i="3" s="1"/>
  <c r="E336" i="3"/>
  <c r="P336" i="3" s="1"/>
  <c r="D336" i="3"/>
  <c r="O336" i="3" s="1"/>
  <c r="C336" i="3"/>
  <c r="H337" i="3"/>
  <c r="S337" i="3" s="1"/>
  <c r="G337" i="3"/>
  <c r="R337" i="3" s="1"/>
  <c r="F337" i="3"/>
  <c r="Q337" i="3" s="1"/>
  <c r="E337" i="3"/>
  <c r="P337" i="3" s="1"/>
  <c r="D337" i="3"/>
  <c r="O337" i="3" s="1"/>
  <c r="C337" i="3"/>
  <c r="H338" i="3"/>
  <c r="S338" i="3" s="1"/>
  <c r="G338" i="3"/>
  <c r="R338" i="3" s="1"/>
  <c r="F338" i="3"/>
  <c r="Q338" i="3" s="1"/>
  <c r="E338" i="3"/>
  <c r="P338" i="3" s="1"/>
  <c r="D338" i="3"/>
  <c r="O338" i="3" s="1"/>
  <c r="C338" i="3"/>
  <c r="H339" i="3"/>
  <c r="S339" i="3" s="1"/>
  <c r="G339" i="3"/>
  <c r="R339" i="3" s="1"/>
  <c r="F339" i="3"/>
  <c r="Q339" i="3" s="1"/>
  <c r="E339" i="3"/>
  <c r="P339" i="3" s="1"/>
  <c r="D339" i="3"/>
  <c r="O339" i="3" s="1"/>
  <c r="C339" i="3"/>
  <c r="H340" i="3"/>
  <c r="S340" i="3" s="1"/>
  <c r="G340" i="3"/>
  <c r="R340" i="3" s="1"/>
  <c r="F340" i="3"/>
  <c r="Q340" i="3" s="1"/>
  <c r="E340" i="3"/>
  <c r="P340" i="3" s="1"/>
  <c r="D340" i="3"/>
  <c r="O340" i="3" s="1"/>
  <c r="C340" i="3"/>
  <c r="H341" i="3"/>
  <c r="S341" i="3" s="1"/>
  <c r="G341" i="3"/>
  <c r="R341" i="3" s="1"/>
  <c r="F341" i="3"/>
  <c r="Q341" i="3" s="1"/>
  <c r="E341" i="3"/>
  <c r="P341" i="3" s="1"/>
  <c r="D341" i="3"/>
  <c r="O341" i="3" s="1"/>
  <c r="C341" i="3"/>
  <c r="H342" i="3"/>
  <c r="S342" i="3" s="1"/>
  <c r="G342" i="3"/>
  <c r="R342" i="3" s="1"/>
  <c r="F342" i="3"/>
  <c r="Q342" i="3" s="1"/>
  <c r="E342" i="3"/>
  <c r="P342" i="3" s="1"/>
  <c r="D342" i="3"/>
  <c r="O342" i="3" s="1"/>
  <c r="C342" i="3"/>
  <c r="H343" i="3"/>
  <c r="S343" i="3" s="1"/>
  <c r="G343" i="3"/>
  <c r="R343" i="3" s="1"/>
  <c r="F343" i="3"/>
  <c r="Q343" i="3" s="1"/>
  <c r="E343" i="3"/>
  <c r="P343" i="3" s="1"/>
  <c r="D343" i="3"/>
  <c r="O343" i="3" s="1"/>
  <c r="C343" i="3"/>
  <c r="H344" i="3"/>
  <c r="S344" i="3" s="1"/>
  <c r="G344" i="3"/>
  <c r="R344" i="3" s="1"/>
  <c r="F344" i="3"/>
  <c r="Q344" i="3" s="1"/>
  <c r="E344" i="3"/>
  <c r="P344" i="3" s="1"/>
  <c r="D344" i="3"/>
  <c r="O344" i="3" s="1"/>
  <c r="C344" i="3"/>
  <c r="H345" i="3"/>
  <c r="S345" i="3" s="1"/>
  <c r="G345" i="3"/>
  <c r="R345" i="3" s="1"/>
  <c r="F345" i="3"/>
  <c r="Q345" i="3" s="1"/>
  <c r="E345" i="3"/>
  <c r="P345" i="3" s="1"/>
  <c r="D345" i="3"/>
  <c r="O345" i="3" s="1"/>
  <c r="C345" i="3"/>
  <c r="H346" i="3"/>
  <c r="S346" i="3" s="1"/>
  <c r="G346" i="3"/>
  <c r="R346" i="3" s="1"/>
  <c r="F346" i="3"/>
  <c r="Q346" i="3" s="1"/>
  <c r="E346" i="3"/>
  <c r="P346" i="3" s="1"/>
  <c r="D346" i="3"/>
  <c r="O346" i="3" s="1"/>
  <c r="C346" i="3"/>
  <c r="H347" i="3"/>
  <c r="S347" i="3" s="1"/>
  <c r="G347" i="3"/>
  <c r="R347" i="3" s="1"/>
  <c r="F347" i="3"/>
  <c r="Q347" i="3" s="1"/>
  <c r="E347" i="3"/>
  <c r="P347" i="3" s="1"/>
  <c r="D347" i="3"/>
  <c r="O347" i="3" s="1"/>
  <c r="C347" i="3"/>
  <c r="H348" i="3"/>
  <c r="S348" i="3" s="1"/>
  <c r="G348" i="3"/>
  <c r="R348" i="3" s="1"/>
  <c r="F348" i="3"/>
  <c r="Q348" i="3" s="1"/>
  <c r="E348" i="3"/>
  <c r="P348" i="3" s="1"/>
  <c r="D348" i="3"/>
  <c r="O348" i="3" s="1"/>
  <c r="C348" i="3"/>
  <c r="H349" i="3"/>
  <c r="S349" i="3" s="1"/>
  <c r="G349" i="3"/>
  <c r="R349" i="3" s="1"/>
  <c r="F349" i="3"/>
  <c r="Q349" i="3" s="1"/>
  <c r="E349" i="3"/>
  <c r="P349" i="3" s="1"/>
  <c r="D349" i="3"/>
  <c r="O349" i="3" s="1"/>
  <c r="C349" i="3"/>
  <c r="H350" i="3"/>
  <c r="S350" i="3" s="1"/>
  <c r="G350" i="3"/>
  <c r="R350" i="3" s="1"/>
  <c r="F350" i="3"/>
  <c r="Q350" i="3" s="1"/>
  <c r="E350" i="3"/>
  <c r="P350" i="3" s="1"/>
  <c r="D350" i="3"/>
  <c r="O350" i="3" s="1"/>
  <c r="C350" i="3"/>
  <c r="H351" i="3"/>
  <c r="S351" i="3" s="1"/>
  <c r="G351" i="3"/>
  <c r="R351" i="3" s="1"/>
  <c r="F351" i="3"/>
  <c r="Q351" i="3" s="1"/>
  <c r="E351" i="3"/>
  <c r="P351" i="3" s="1"/>
  <c r="D351" i="3"/>
  <c r="O351" i="3" s="1"/>
  <c r="C351" i="3"/>
  <c r="H352" i="3"/>
  <c r="S352" i="3" s="1"/>
  <c r="G352" i="3"/>
  <c r="R352" i="3" s="1"/>
  <c r="F352" i="3"/>
  <c r="Q352" i="3" s="1"/>
  <c r="E352" i="3"/>
  <c r="P352" i="3" s="1"/>
  <c r="D352" i="3"/>
  <c r="O352" i="3" s="1"/>
  <c r="C352" i="3"/>
  <c r="H353" i="3"/>
  <c r="S353" i="3" s="1"/>
  <c r="G353" i="3"/>
  <c r="R353" i="3" s="1"/>
  <c r="F353" i="3"/>
  <c r="Q353" i="3" s="1"/>
  <c r="E353" i="3"/>
  <c r="P353" i="3" s="1"/>
  <c r="D353" i="3"/>
  <c r="O353" i="3" s="1"/>
  <c r="C353" i="3"/>
  <c r="H354" i="3"/>
  <c r="S354" i="3" s="1"/>
  <c r="G354" i="3"/>
  <c r="R354" i="3" s="1"/>
  <c r="F354" i="3"/>
  <c r="Q354" i="3" s="1"/>
  <c r="E354" i="3"/>
  <c r="P354" i="3" s="1"/>
  <c r="D354" i="3"/>
  <c r="O354" i="3" s="1"/>
  <c r="C354" i="3"/>
  <c r="H355" i="3"/>
  <c r="S355" i="3" s="1"/>
  <c r="G355" i="3"/>
  <c r="R355" i="3" s="1"/>
  <c r="F355" i="3"/>
  <c r="Q355" i="3" s="1"/>
  <c r="E355" i="3"/>
  <c r="P355" i="3" s="1"/>
  <c r="D355" i="3"/>
  <c r="O355" i="3" s="1"/>
  <c r="C355" i="3"/>
  <c r="H356" i="3"/>
  <c r="S356" i="3" s="1"/>
  <c r="G356" i="3"/>
  <c r="R356" i="3" s="1"/>
  <c r="F356" i="3"/>
  <c r="Q356" i="3" s="1"/>
  <c r="E356" i="3"/>
  <c r="P356" i="3" s="1"/>
  <c r="D356" i="3"/>
  <c r="O356" i="3" s="1"/>
  <c r="C356" i="3"/>
  <c r="H357" i="3"/>
  <c r="S357" i="3" s="1"/>
  <c r="G357" i="3"/>
  <c r="R357" i="3" s="1"/>
  <c r="F357" i="3"/>
  <c r="Q357" i="3" s="1"/>
  <c r="E357" i="3"/>
  <c r="P357" i="3" s="1"/>
  <c r="D357" i="3"/>
  <c r="O357" i="3" s="1"/>
  <c r="C357" i="3"/>
  <c r="H358" i="3"/>
  <c r="S358" i="3" s="1"/>
  <c r="G358" i="3"/>
  <c r="R358" i="3" s="1"/>
  <c r="F358" i="3"/>
  <c r="Q358" i="3" s="1"/>
  <c r="E358" i="3"/>
  <c r="P358" i="3" s="1"/>
  <c r="D358" i="3"/>
  <c r="O358" i="3" s="1"/>
  <c r="C358" i="3"/>
  <c r="H359" i="3"/>
  <c r="S359" i="3" s="1"/>
  <c r="G359" i="3"/>
  <c r="R359" i="3" s="1"/>
  <c r="F359" i="3"/>
  <c r="Q359" i="3" s="1"/>
  <c r="E359" i="3"/>
  <c r="P359" i="3" s="1"/>
  <c r="D359" i="3"/>
  <c r="O359" i="3" s="1"/>
  <c r="C359" i="3"/>
  <c r="H360" i="3"/>
  <c r="S360" i="3" s="1"/>
  <c r="G360" i="3"/>
  <c r="R360" i="3" s="1"/>
  <c r="F360" i="3"/>
  <c r="Q360" i="3" s="1"/>
  <c r="E360" i="3"/>
  <c r="P360" i="3" s="1"/>
  <c r="D360" i="3"/>
  <c r="O360" i="3" s="1"/>
  <c r="C360" i="3"/>
  <c r="H361" i="3"/>
  <c r="S361" i="3" s="1"/>
  <c r="G361" i="3"/>
  <c r="R361" i="3" s="1"/>
  <c r="F361" i="3"/>
  <c r="Q361" i="3" s="1"/>
  <c r="E361" i="3"/>
  <c r="P361" i="3" s="1"/>
  <c r="D361" i="3"/>
  <c r="O361" i="3" s="1"/>
  <c r="C361" i="3"/>
  <c r="H362" i="3"/>
  <c r="S362" i="3" s="1"/>
  <c r="G362" i="3"/>
  <c r="R362" i="3" s="1"/>
  <c r="F362" i="3"/>
  <c r="Q362" i="3" s="1"/>
  <c r="E362" i="3"/>
  <c r="P362" i="3" s="1"/>
  <c r="D362" i="3"/>
  <c r="O362" i="3" s="1"/>
  <c r="C362" i="3"/>
  <c r="H363" i="3"/>
  <c r="S363" i="3" s="1"/>
  <c r="G363" i="3"/>
  <c r="R363" i="3" s="1"/>
  <c r="F363" i="3"/>
  <c r="Q363" i="3" s="1"/>
  <c r="E363" i="3"/>
  <c r="P363" i="3" s="1"/>
  <c r="D363" i="3"/>
  <c r="O363" i="3" s="1"/>
  <c r="C363" i="3"/>
  <c r="H364" i="3"/>
  <c r="S364" i="3" s="1"/>
  <c r="G364" i="3"/>
  <c r="R364" i="3" s="1"/>
  <c r="F364" i="3"/>
  <c r="Q364" i="3" s="1"/>
  <c r="E364" i="3"/>
  <c r="P364" i="3" s="1"/>
  <c r="D364" i="3"/>
  <c r="O364" i="3" s="1"/>
  <c r="C364" i="3"/>
  <c r="H365" i="3"/>
  <c r="S365" i="3" s="1"/>
  <c r="G365" i="3"/>
  <c r="R365" i="3" s="1"/>
  <c r="F365" i="3"/>
  <c r="Q365" i="3" s="1"/>
  <c r="E365" i="3"/>
  <c r="P365" i="3" s="1"/>
  <c r="D365" i="3"/>
  <c r="O365" i="3" s="1"/>
  <c r="C365" i="3"/>
  <c r="H366" i="3"/>
  <c r="S366" i="3" s="1"/>
  <c r="G366" i="3"/>
  <c r="R366" i="3" s="1"/>
  <c r="F366" i="3"/>
  <c r="Q366" i="3" s="1"/>
  <c r="E366" i="3"/>
  <c r="P366" i="3" s="1"/>
  <c r="D366" i="3"/>
  <c r="O366" i="3" s="1"/>
  <c r="C366" i="3"/>
  <c r="H367" i="3"/>
  <c r="S367" i="3" s="1"/>
  <c r="G367" i="3"/>
  <c r="R367" i="3" s="1"/>
  <c r="F367" i="3"/>
  <c r="Q367" i="3" s="1"/>
  <c r="E367" i="3"/>
  <c r="P367" i="3" s="1"/>
  <c r="D367" i="3"/>
  <c r="O367" i="3" s="1"/>
  <c r="C367" i="3"/>
  <c r="H368" i="3"/>
  <c r="S368" i="3" s="1"/>
  <c r="G368" i="3"/>
  <c r="R368" i="3" s="1"/>
  <c r="F368" i="3"/>
  <c r="Q368" i="3" s="1"/>
  <c r="E368" i="3"/>
  <c r="P368" i="3" s="1"/>
  <c r="D368" i="3"/>
  <c r="O368" i="3" s="1"/>
  <c r="C368" i="3"/>
  <c r="H369" i="3"/>
  <c r="S369" i="3" s="1"/>
  <c r="G369" i="3"/>
  <c r="R369" i="3" s="1"/>
  <c r="F369" i="3"/>
  <c r="Q369" i="3" s="1"/>
  <c r="E369" i="3"/>
  <c r="P369" i="3" s="1"/>
  <c r="D369" i="3"/>
  <c r="O369" i="3" s="1"/>
  <c r="C369" i="3"/>
  <c r="H370" i="3"/>
  <c r="S370" i="3" s="1"/>
  <c r="G370" i="3"/>
  <c r="R370" i="3" s="1"/>
  <c r="F370" i="3"/>
  <c r="Q370" i="3" s="1"/>
  <c r="E370" i="3"/>
  <c r="P370" i="3" s="1"/>
  <c r="D370" i="3"/>
  <c r="O370" i="3" s="1"/>
  <c r="C370" i="3"/>
  <c r="H371" i="3"/>
  <c r="S371" i="3" s="1"/>
  <c r="G371" i="3"/>
  <c r="R371" i="3" s="1"/>
  <c r="F371" i="3"/>
  <c r="Q371" i="3" s="1"/>
  <c r="E371" i="3"/>
  <c r="P371" i="3" s="1"/>
  <c r="D371" i="3"/>
  <c r="O371" i="3" s="1"/>
  <c r="C371" i="3"/>
  <c r="H372" i="3"/>
  <c r="S372" i="3" s="1"/>
  <c r="G372" i="3"/>
  <c r="R372" i="3" s="1"/>
  <c r="F372" i="3"/>
  <c r="Q372" i="3" s="1"/>
  <c r="E372" i="3"/>
  <c r="P372" i="3" s="1"/>
  <c r="D372" i="3"/>
  <c r="O372" i="3" s="1"/>
  <c r="C372" i="3"/>
  <c r="H373" i="3"/>
  <c r="S373" i="3" s="1"/>
  <c r="G373" i="3"/>
  <c r="R373" i="3" s="1"/>
  <c r="F373" i="3"/>
  <c r="Q373" i="3" s="1"/>
  <c r="E373" i="3"/>
  <c r="P373" i="3" s="1"/>
  <c r="D373" i="3"/>
  <c r="O373" i="3" s="1"/>
  <c r="C373" i="3"/>
  <c r="H374" i="3"/>
  <c r="S374" i="3" s="1"/>
  <c r="G374" i="3"/>
  <c r="R374" i="3" s="1"/>
  <c r="F374" i="3"/>
  <c r="Q374" i="3" s="1"/>
  <c r="E374" i="3"/>
  <c r="P374" i="3" s="1"/>
  <c r="D374" i="3"/>
  <c r="O374" i="3" s="1"/>
  <c r="C374" i="3"/>
  <c r="H375" i="3"/>
  <c r="S375" i="3" s="1"/>
  <c r="G375" i="3"/>
  <c r="R375" i="3" s="1"/>
  <c r="F375" i="3"/>
  <c r="Q375" i="3" s="1"/>
  <c r="E375" i="3"/>
  <c r="P375" i="3" s="1"/>
  <c r="D375" i="3"/>
  <c r="O375" i="3" s="1"/>
  <c r="C375" i="3"/>
  <c r="H376" i="3"/>
  <c r="S376" i="3" s="1"/>
  <c r="G376" i="3"/>
  <c r="R376" i="3" s="1"/>
  <c r="F376" i="3"/>
  <c r="Q376" i="3" s="1"/>
  <c r="E376" i="3"/>
  <c r="P376" i="3" s="1"/>
  <c r="D376" i="3"/>
  <c r="O376" i="3" s="1"/>
  <c r="C376" i="3"/>
  <c r="H377" i="3"/>
  <c r="S377" i="3" s="1"/>
  <c r="G377" i="3"/>
  <c r="R377" i="3" s="1"/>
  <c r="F377" i="3"/>
  <c r="Q377" i="3" s="1"/>
  <c r="E377" i="3"/>
  <c r="P377" i="3" s="1"/>
  <c r="D377" i="3"/>
  <c r="O377" i="3" s="1"/>
  <c r="C377" i="3"/>
  <c r="H378" i="3"/>
  <c r="S378" i="3" s="1"/>
  <c r="G378" i="3"/>
  <c r="R378" i="3" s="1"/>
  <c r="F378" i="3"/>
  <c r="Q378" i="3" s="1"/>
  <c r="E378" i="3"/>
  <c r="P378" i="3" s="1"/>
  <c r="D378" i="3"/>
  <c r="O378" i="3" s="1"/>
  <c r="C378" i="3"/>
  <c r="H379" i="3"/>
  <c r="S379" i="3" s="1"/>
  <c r="G379" i="3"/>
  <c r="R379" i="3" s="1"/>
  <c r="F379" i="3"/>
  <c r="Q379" i="3" s="1"/>
  <c r="E379" i="3"/>
  <c r="P379" i="3" s="1"/>
  <c r="D379" i="3"/>
  <c r="O379" i="3" s="1"/>
  <c r="C379" i="3"/>
  <c r="H380" i="3"/>
  <c r="S380" i="3" s="1"/>
  <c r="G380" i="3"/>
  <c r="R380" i="3" s="1"/>
  <c r="F380" i="3"/>
  <c r="Q380" i="3" s="1"/>
  <c r="E380" i="3"/>
  <c r="P380" i="3" s="1"/>
  <c r="D380" i="3"/>
  <c r="O380" i="3" s="1"/>
  <c r="C380" i="3"/>
  <c r="H381" i="3"/>
  <c r="S381" i="3" s="1"/>
  <c r="G381" i="3"/>
  <c r="R381" i="3" s="1"/>
  <c r="F381" i="3"/>
  <c r="Q381" i="3" s="1"/>
  <c r="E381" i="3"/>
  <c r="P381" i="3" s="1"/>
  <c r="D381" i="3"/>
  <c r="O381" i="3" s="1"/>
  <c r="C381" i="3"/>
  <c r="H382" i="3"/>
  <c r="S382" i="3" s="1"/>
  <c r="G382" i="3"/>
  <c r="R382" i="3" s="1"/>
  <c r="F382" i="3"/>
  <c r="Q382" i="3" s="1"/>
  <c r="E382" i="3"/>
  <c r="P382" i="3" s="1"/>
  <c r="D382" i="3"/>
  <c r="O382" i="3" s="1"/>
  <c r="C382" i="3"/>
  <c r="H383" i="3"/>
  <c r="S383" i="3" s="1"/>
  <c r="G383" i="3"/>
  <c r="R383" i="3" s="1"/>
  <c r="F383" i="3"/>
  <c r="Q383" i="3" s="1"/>
  <c r="E383" i="3"/>
  <c r="P383" i="3" s="1"/>
  <c r="D383" i="3"/>
  <c r="O383" i="3" s="1"/>
  <c r="C383" i="3"/>
  <c r="H384" i="3"/>
  <c r="S384" i="3" s="1"/>
  <c r="G384" i="3"/>
  <c r="R384" i="3" s="1"/>
  <c r="F384" i="3"/>
  <c r="Q384" i="3" s="1"/>
  <c r="E384" i="3"/>
  <c r="P384" i="3" s="1"/>
  <c r="D384" i="3"/>
  <c r="O384" i="3" s="1"/>
  <c r="C384" i="3"/>
  <c r="H385" i="3"/>
  <c r="S385" i="3" s="1"/>
  <c r="G385" i="3"/>
  <c r="R385" i="3" s="1"/>
  <c r="F385" i="3"/>
  <c r="Q385" i="3" s="1"/>
  <c r="E385" i="3"/>
  <c r="P385" i="3" s="1"/>
  <c r="D385" i="3"/>
  <c r="O385" i="3" s="1"/>
  <c r="C385" i="3"/>
  <c r="H386" i="3"/>
  <c r="S386" i="3" s="1"/>
  <c r="G386" i="3"/>
  <c r="R386" i="3" s="1"/>
  <c r="F386" i="3"/>
  <c r="Q386" i="3" s="1"/>
  <c r="E386" i="3"/>
  <c r="P386" i="3" s="1"/>
  <c r="D386" i="3"/>
  <c r="O386" i="3" s="1"/>
  <c r="C386" i="3"/>
  <c r="H387" i="3"/>
  <c r="S387" i="3" s="1"/>
  <c r="G387" i="3"/>
  <c r="R387" i="3" s="1"/>
  <c r="F387" i="3"/>
  <c r="Q387" i="3" s="1"/>
  <c r="E387" i="3"/>
  <c r="P387" i="3" s="1"/>
  <c r="D387" i="3"/>
  <c r="O387" i="3" s="1"/>
  <c r="C387" i="3"/>
  <c r="H388" i="3"/>
  <c r="S388" i="3" s="1"/>
  <c r="G388" i="3"/>
  <c r="R388" i="3" s="1"/>
  <c r="F388" i="3"/>
  <c r="Q388" i="3" s="1"/>
  <c r="E388" i="3"/>
  <c r="P388" i="3" s="1"/>
  <c r="D388" i="3"/>
  <c r="O388" i="3" s="1"/>
  <c r="C388" i="3"/>
  <c r="H389" i="3"/>
  <c r="S389" i="3" s="1"/>
  <c r="G389" i="3"/>
  <c r="R389" i="3" s="1"/>
  <c r="F389" i="3"/>
  <c r="Q389" i="3" s="1"/>
  <c r="E389" i="3"/>
  <c r="P389" i="3" s="1"/>
  <c r="D389" i="3"/>
  <c r="O389" i="3" s="1"/>
  <c r="C389" i="3"/>
  <c r="N388" i="3" l="1"/>
  <c r="J388" i="3"/>
  <c r="N386" i="3"/>
  <c r="J386" i="3"/>
  <c r="N380" i="3"/>
  <c r="J380" i="3"/>
  <c r="N374" i="3"/>
  <c r="J374" i="3"/>
  <c r="N368" i="3"/>
  <c r="J368" i="3"/>
  <c r="N366" i="3"/>
  <c r="J366" i="3"/>
  <c r="N356" i="3"/>
  <c r="J356" i="3"/>
  <c r="N352" i="3"/>
  <c r="J352" i="3"/>
  <c r="N344" i="3"/>
  <c r="J344" i="3"/>
  <c r="N340" i="3"/>
  <c r="J340" i="3"/>
  <c r="N334" i="3"/>
  <c r="J334" i="3"/>
  <c r="N332" i="3"/>
  <c r="J332" i="3"/>
  <c r="N384" i="3"/>
  <c r="J384" i="3"/>
  <c r="N382" i="3"/>
  <c r="J382" i="3"/>
  <c r="N378" i="3"/>
  <c r="J378" i="3"/>
  <c r="N376" i="3"/>
  <c r="J376" i="3"/>
  <c r="N372" i="3"/>
  <c r="J372" i="3"/>
  <c r="N370" i="3"/>
  <c r="J370" i="3"/>
  <c r="N364" i="3"/>
  <c r="J364" i="3"/>
  <c r="N362" i="3"/>
  <c r="J362" i="3"/>
  <c r="N360" i="3"/>
  <c r="J360" i="3"/>
  <c r="N358" i="3"/>
  <c r="J358" i="3"/>
  <c r="N354" i="3"/>
  <c r="J354" i="3"/>
  <c r="N350" i="3"/>
  <c r="J350" i="3"/>
  <c r="N348" i="3"/>
  <c r="J348" i="3"/>
  <c r="N346" i="3"/>
  <c r="J346" i="3"/>
  <c r="N342" i="3"/>
  <c r="J342" i="3"/>
  <c r="N338" i="3"/>
  <c r="J338" i="3"/>
  <c r="N336" i="3"/>
  <c r="J336" i="3"/>
  <c r="N330" i="3"/>
  <c r="J330" i="3"/>
  <c r="N389" i="3"/>
  <c r="J389" i="3"/>
  <c r="N387" i="3"/>
  <c r="J387" i="3"/>
  <c r="N385" i="3"/>
  <c r="J385" i="3"/>
  <c r="N383" i="3"/>
  <c r="J383" i="3"/>
  <c r="N381" i="3"/>
  <c r="J381" i="3"/>
  <c r="N379" i="3"/>
  <c r="J379" i="3"/>
  <c r="N377" i="3"/>
  <c r="J377" i="3"/>
  <c r="N375" i="3"/>
  <c r="J375" i="3"/>
  <c r="N373" i="3"/>
  <c r="J373" i="3"/>
  <c r="N371" i="3"/>
  <c r="J371" i="3"/>
  <c r="N369" i="3"/>
  <c r="J369" i="3"/>
  <c r="N367" i="3"/>
  <c r="J367" i="3"/>
  <c r="N365" i="3"/>
  <c r="J365" i="3"/>
  <c r="N363" i="3"/>
  <c r="J363" i="3"/>
  <c r="N361" i="3"/>
  <c r="J361" i="3"/>
  <c r="N359" i="3"/>
  <c r="J359" i="3"/>
  <c r="N357" i="3"/>
  <c r="J357" i="3"/>
  <c r="N355" i="3"/>
  <c r="J355" i="3"/>
  <c r="N353" i="3"/>
  <c r="J353" i="3"/>
  <c r="N351" i="3"/>
  <c r="J351" i="3"/>
  <c r="N349" i="3"/>
  <c r="J349" i="3"/>
  <c r="N347" i="3"/>
  <c r="J347" i="3"/>
  <c r="N345" i="3"/>
  <c r="J345" i="3"/>
  <c r="N343" i="3"/>
  <c r="J343" i="3"/>
  <c r="N341" i="3"/>
  <c r="J341" i="3"/>
  <c r="N339" i="3"/>
  <c r="J339" i="3"/>
  <c r="N337" i="3"/>
  <c r="J337" i="3"/>
  <c r="N335" i="3"/>
  <c r="J335" i="3"/>
  <c r="N333" i="3"/>
  <c r="J333" i="3"/>
  <c r="N331" i="3"/>
  <c r="J331" i="3"/>
  <c r="S297" i="3"/>
  <c r="S298" i="3"/>
  <c r="S299" i="3"/>
  <c r="S300" i="3"/>
  <c r="S301" i="3"/>
  <c r="S302" i="3"/>
  <c r="S303" i="3"/>
  <c r="S304" i="3"/>
  <c r="S305" i="3"/>
  <c r="S306" i="3"/>
  <c r="S307" i="3"/>
  <c r="S308" i="3"/>
  <c r="S309" i="3"/>
  <c r="S310" i="3"/>
  <c r="S311" i="3"/>
  <c r="S312" i="3"/>
  <c r="S313" i="3"/>
  <c r="S314" i="3"/>
  <c r="S315" i="3"/>
  <c r="S316" i="3"/>
  <c r="H318" i="3"/>
  <c r="S318" i="3" s="1"/>
  <c r="H319" i="3"/>
  <c r="S319" i="3" s="1"/>
  <c r="H320" i="3"/>
  <c r="S320" i="3" s="1"/>
  <c r="H321" i="3"/>
  <c r="S321" i="3" s="1"/>
  <c r="H322" i="3"/>
  <c r="S322" i="3" s="1"/>
  <c r="H323" i="3"/>
  <c r="S323" i="3" s="1"/>
  <c r="H324" i="3"/>
  <c r="S324" i="3" s="1"/>
  <c r="H325" i="3"/>
  <c r="S325" i="3" s="1"/>
  <c r="H326" i="3"/>
  <c r="S326" i="3" s="1"/>
  <c r="H327" i="3"/>
  <c r="S327" i="3" s="1"/>
  <c r="H328" i="3"/>
  <c r="S328" i="3" s="1"/>
  <c r="H329" i="3"/>
  <c r="S329" i="3" s="1"/>
  <c r="S281" i="3"/>
  <c r="R281" i="3"/>
  <c r="Q281" i="3"/>
  <c r="P281" i="3"/>
  <c r="O281" i="3"/>
  <c r="N281" i="3"/>
  <c r="S282" i="3"/>
  <c r="R282" i="3"/>
  <c r="Q282" i="3"/>
  <c r="P282" i="3"/>
  <c r="O282" i="3"/>
  <c r="N282" i="3"/>
  <c r="S283" i="3"/>
  <c r="R283" i="3"/>
  <c r="Q283" i="3"/>
  <c r="P283" i="3"/>
  <c r="O283" i="3"/>
  <c r="N283" i="3"/>
  <c r="S284" i="3"/>
  <c r="R284" i="3"/>
  <c r="Q284" i="3"/>
  <c r="P284" i="3"/>
  <c r="O284" i="3"/>
  <c r="N284" i="3"/>
  <c r="S285" i="3"/>
  <c r="R285" i="3"/>
  <c r="Q285" i="3"/>
  <c r="P285" i="3"/>
  <c r="O285" i="3"/>
  <c r="N285" i="3"/>
  <c r="S286" i="3"/>
  <c r="R286" i="3"/>
  <c r="Q286" i="3"/>
  <c r="P286" i="3"/>
  <c r="O286" i="3"/>
  <c r="N286" i="3"/>
  <c r="S287" i="3"/>
  <c r="R287" i="3"/>
  <c r="Q287" i="3"/>
  <c r="P287" i="3"/>
  <c r="O287" i="3"/>
  <c r="N287" i="3"/>
  <c r="S288" i="3"/>
  <c r="R288" i="3"/>
  <c r="Q288" i="3"/>
  <c r="P288" i="3"/>
  <c r="O288" i="3"/>
  <c r="N288" i="3"/>
  <c r="S289" i="3"/>
  <c r="R289" i="3"/>
  <c r="Q289" i="3"/>
  <c r="P289" i="3"/>
  <c r="O289" i="3"/>
  <c r="N289" i="3"/>
  <c r="S290" i="3"/>
  <c r="R290" i="3"/>
  <c r="Q290" i="3"/>
  <c r="P290" i="3"/>
  <c r="O290" i="3"/>
  <c r="N290" i="3"/>
  <c r="S291" i="3"/>
  <c r="R291" i="3"/>
  <c r="Q291" i="3"/>
  <c r="P291" i="3"/>
  <c r="O291" i="3"/>
  <c r="N291" i="3"/>
  <c r="S292" i="3"/>
  <c r="R292" i="3"/>
  <c r="Q292" i="3"/>
  <c r="P292" i="3"/>
  <c r="O292" i="3"/>
  <c r="N292" i="3"/>
  <c r="S293" i="3"/>
  <c r="R293" i="3"/>
  <c r="Q293" i="3"/>
  <c r="P293" i="3"/>
  <c r="O293" i="3"/>
  <c r="N293" i="3"/>
  <c r="S294" i="3"/>
  <c r="R294" i="3"/>
  <c r="Q294" i="3"/>
  <c r="P294" i="3"/>
  <c r="O294" i="3"/>
  <c r="N294" i="3"/>
  <c r="S295" i="3"/>
  <c r="R295" i="3"/>
  <c r="Q295" i="3"/>
  <c r="P295" i="3"/>
  <c r="O295" i="3"/>
  <c r="N295" i="3"/>
  <c r="S296" i="3"/>
  <c r="R296" i="3"/>
  <c r="Q296" i="3"/>
  <c r="P296" i="3"/>
  <c r="O296" i="3"/>
  <c r="N296" i="3"/>
  <c r="R297" i="3"/>
  <c r="Q297" i="3"/>
  <c r="P297" i="3"/>
  <c r="O297" i="3"/>
  <c r="N297" i="3"/>
  <c r="R298" i="3"/>
  <c r="Q298" i="3"/>
  <c r="P298" i="3"/>
  <c r="O298" i="3"/>
  <c r="N298" i="3"/>
  <c r="R299" i="3"/>
  <c r="Q299" i="3"/>
  <c r="P299" i="3"/>
  <c r="O299" i="3"/>
  <c r="N299" i="3"/>
  <c r="R300" i="3"/>
  <c r="Q300" i="3"/>
  <c r="P300" i="3"/>
  <c r="O300" i="3"/>
  <c r="N300" i="3"/>
  <c r="R301" i="3"/>
  <c r="Q301" i="3"/>
  <c r="P301" i="3"/>
  <c r="O301" i="3"/>
  <c r="N301" i="3"/>
  <c r="R302" i="3"/>
  <c r="Q302" i="3"/>
  <c r="P302" i="3"/>
  <c r="O302" i="3"/>
  <c r="N302" i="3"/>
  <c r="R303" i="3"/>
  <c r="Q303" i="3"/>
  <c r="P303" i="3"/>
  <c r="O303" i="3"/>
  <c r="N303" i="3"/>
  <c r="R304" i="3"/>
  <c r="Q304" i="3"/>
  <c r="P304" i="3"/>
  <c r="O304" i="3"/>
  <c r="N304" i="3"/>
  <c r="R305" i="3"/>
  <c r="Q305" i="3"/>
  <c r="P305" i="3"/>
  <c r="O305" i="3"/>
  <c r="N305" i="3"/>
  <c r="R306" i="3"/>
  <c r="Q306" i="3"/>
  <c r="P306" i="3"/>
  <c r="O306" i="3"/>
  <c r="N306" i="3"/>
  <c r="R307" i="3"/>
  <c r="Q307" i="3"/>
  <c r="P307" i="3"/>
  <c r="O307" i="3"/>
  <c r="N307" i="3"/>
  <c r="R308" i="3"/>
  <c r="Q308" i="3"/>
  <c r="P308" i="3"/>
  <c r="O308" i="3"/>
  <c r="N308" i="3"/>
  <c r="R309" i="3"/>
  <c r="Q309" i="3"/>
  <c r="P309" i="3"/>
  <c r="O309" i="3"/>
  <c r="N309" i="3"/>
  <c r="R310" i="3"/>
  <c r="Q310" i="3"/>
  <c r="P310" i="3"/>
  <c r="O310" i="3"/>
  <c r="N310" i="3"/>
  <c r="R311" i="3"/>
  <c r="Q311" i="3"/>
  <c r="P311" i="3"/>
  <c r="O311" i="3"/>
  <c r="N311" i="3"/>
  <c r="R312" i="3"/>
  <c r="Q312" i="3"/>
  <c r="P312" i="3"/>
  <c r="O312" i="3"/>
  <c r="N312" i="3"/>
  <c r="R313" i="3"/>
  <c r="Q313" i="3"/>
  <c r="P313" i="3"/>
  <c r="O313" i="3"/>
  <c r="N313" i="3"/>
  <c r="R314" i="3"/>
  <c r="Q314" i="3"/>
  <c r="P314" i="3"/>
  <c r="O314" i="3"/>
  <c r="N314" i="3"/>
  <c r="R315" i="3"/>
  <c r="Q315" i="3"/>
  <c r="P315" i="3"/>
  <c r="O315" i="3"/>
  <c r="N315" i="3"/>
  <c r="R316" i="3"/>
  <c r="Q316" i="3"/>
  <c r="P316" i="3"/>
  <c r="O316" i="3"/>
  <c r="N316" i="3"/>
  <c r="S317" i="3"/>
  <c r="R317" i="3"/>
  <c r="Q317" i="3"/>
  <c r="P317" i="3"/>
  <c r="O317" i="3"/>
  <c r="N317" i="3"/>
  <c r="G318" i="3"/>
  <c r="R318" i="3" s="1"/>
  <c r="F318" i="3"/>
  <c r="Q318" i="3" s="1"/>
  <c r="E318" i="3"/>
  <c r="P318" i="3" s="1"/>
  <c r="D318" i="3"/>
  <c r="O318" i="3" s="1"/>
  <c r="C318" i="3"/>
  <c r="G319" i="3"/>
  <c r="R319" i="3" s="1"/>
  <c r="F319" i="3"/>
  <c r="Q319" i="3" s="1"/>
  <c r="E319" i="3"/>
  <c r="P319" i="3" s="1"/>
  <c r="D319" i="3"/>
  <c r="O319" i="3" s="1"/>
  <c r="C319" i="3"/>
  <c r="G320" i="3"/>
  <c r="R320" i="3" s="1"/>
  <c r="F320" i="3"/>
  <c r="Q320" i="3" s="1"/>
  <c r="E320" i="3"/>
  <c r="P320" i="3" s="1"/>
  <c r="D320" i="3"/>
  <c r="O320" i="3" s="1"/>
  <c r="C320" i="3"/>
  <c r="G321" i="3"/>
  <c r="R321" i="3" s="1"/>
  <c r="F321" i="3"/>
  <c r="Q321" i="3" s="1"/>
  <c r="E321" i="3"/>
  <c r="P321" i="3" s="1"/>
  <c r="D321" i="3"/>
  <c r="O321" i="3" s="1"/>
  <c r="C321" i="3"/>
  <c r="G322" i="3"/>
  <c r="R322" i="3" s="1"/>
  <c r="F322" i="3"/>
  <c r="Q322" i="3" s="1"/>
  <c r="E322" i="3"/>
  <c r="P322" i="3" s="1"/>
  <c r="D322" i="3"/>
  <c r="O322" i="3" s="1"/>
  <c r="C322" i="3"/>
  <c r="G323" i="3"/>
  <c r="R323" i="3" s="1"/>
  <c r="F323" i="3"/>
  <c r="Q323" i="3" s="1"/>
  <c r="E323" i="3"/>
  <c r="P323" i="3" s="1"/>
  <c r="D323" i="3"/>
  <c r="O323" i="3" s="1"/>
  <c r="C323" i="3"/>
  <c r="G324" i="3"/>
  <c r="R324" i="3" s="1"/>
  <c r="F324" i="3"/>
  <c r="Q324" i="3" s="1"/>
  <c r="E324" i="3"/>
  <c r="P324" i="3" s="1"/>
  <c r="D324" i="3"/>
  <c r="O324" i="3" s="1"/>
  <c r="C324" i="3"/>
  <c r="G325" i="3"/>
  <c r="R325" i="3" s="1"/>
  <c r="F325" i="3"/>
  <c r="Q325" i="3" s="1"/>
  <c r="E325" i="3"/>
  <c r="P325" i="3" s="1"/>
  <c r="D325" i="3"/>
  <c r="O325" i="3" s="1"/>
  <c r="C325" i="3"/>
  <c r="G326" i="3"/>
  <c r="R326" i="3" s="1"/>
  <c r="F326" i="3"/>
  <c r="Q326" i="3" s="1"/>
  <c r="E326" i="3"/>
  <c r="P326" i="3" s="1"/>
  <c r="D326" i="3"/>
  <c r="O326" i="3" s="1"/>
  <c r="C326" i="3"/>
  <c r="G327" i="3"/>
  <c r="R327" i="3" s="1"/>
  <c r="F327" i="3"/>
  <c r="Q327" i="3" s="1"/>
  <c r="E327" i="3"/>
  <c r="P327" i="3" s="1"/>
  <c r="D327" i="3"/>
  <c r="O327" i="3" s="1"/>
  <c r="C327" i="3"/>
  <c r="G328" i="3"/>
  <c r="R328" i="3" s="1"/>
  <c r="F328" i="3"/>
  <c r="Q328" i="3" s="1"/>
  <c r="E328" i="3"/>
  <c r="P328" i="3" s="1"/>
  <c r="D328" i="3"/>
  <c r="O328" i="3" s="1"/>
  <c r="C328" i="3"/>
  <c r="G329" i="3"/>
  <c r="R329" i="3" s="1"/>
  <c r="F329" i="3"/>
  <c r="Q329" i="3" s="1"/>
  <c r="E329" i="3"/>
  <c r="P329" i="3" s="1"/>
  <c r="D329" i="3"/>
  <c r="O329" i="3" s="1"/>
  <c r="C329" i="3"/>
  <c r="S258" i="3"/>
  <c r="R258" i="3"/>
  <c r="Q258" i="3"/>
  <c r="P258" i="3"/>
  <c r="O258" i="3"/>
  <c r="N258" i="3"/>
  <c r="S259" i="3"/>
  <c r="R259" i="3"/>
  <c r="Q259" i="3"/>
  <c r="P259" i="3"/>
  <c r="O259" i="3"/>
  <c r="N259" i="3"/>
  <c r="S260" i="3"/>
  <c r="R260" i="3"/>
  <c r="Q260" i="3"/>
  <c r="P260" i="3"/>
  <c r="O260" i="3"/>
  <c r="N260" i="3"/>
  <c r="S261" i="3"/>
  <c r="R261" i="3"/>
  <c r="Q261" i="3"/>
  <c r="P261" i="3"/>
  <c r="O261" i="3"/>
  <c r="N261" i="3"/>
  <c r="S262" i="3"/>
  <c r="R262" i="3"/>
  <c r="Q262" i="3"/>
  <c r="P262" i="3"/>
  <c r="O262" i="3"/>
  <c r="N262" i="3"/>
  <c r="S263" i="3"/>
  <c r="R263" i="3"/>
  <c r="Q263" i="3"/>
  <c r="P263" i="3"/>
  <c r="O263" i="3"/>
  <c r="N263" i="3"/>
  <c r="S264" i="3"/>
  <c r="R264" i="3"/>
  <c r="Q264" i="3"/>
  <c r="P264" i="3"/>
  <c r="O264" i="3"/>
  <c r="N264" i="3"/>
  <c r="S265" i="3"/>
  <c r="R265" i="3"/>
  <c r="Q265" i="3"/>
  <c r="P265" i="3"/>
  <c r="O265" i="3"/>
  <c r="N265" i="3"/>
  <c r="S266" i="3"/>
  <c r="R266" i="3"/>
  <c r="Q266" i="3"/>
  <c r="P266" i="3"/>
  <c r="O266" i="3"/>
  <c r="N266" i="3"/>
  <c r="S267" i="3"/>
  <c r="R267" i="3"/>
  <c r="Q267" i="3"/>
  <c r="P267" i="3"/>
  <c r="O267" i="3"/>
  <c r="N267" i="3"/>
  <c r="S268" i="3"/>
  <c r="R268" i="3"/>
  <c r="Q268" i="3"/>
  <c r="P268" i="3"/>
  <c r="O268" i="3"/>
  <c r="N268" i="3"/>
  <c r="S269" i="3"/>
  <c r="R269" i="3"/>
  <c r="Q269" i="3"/>
  <c r="P269" i="3"/>
  <c r="O269" i="3"/>
  <c r="N269" i="3"/>
  <c r="S270" i="3"/>
  <c r="R270" i="3"/>
  <c r="Q270" i="3"/>
  <c r="P270" i="3"/>
  <c r="O270" i="3"/>
  <c r="N270" i="3"/>
  <c r="S271" i="3"/>
  <c r="R271" i="3"/>
  <c r="Q271" i="3"/>
  <c r="P271" i="3"/>
  <c r="O271" i="3"/>
  <c r="N271" i="3"/>
  <c r="S272" i="3"/>
  <c r="R272" i="3"/>
  <c r="Q272" i="3"/>
  <c r="P272" i="3"/>
  <c r="O272" i="3"/>
  <c r="N272" i="3"/>
  <c r="S273" i="3"/>
  <c r="R273" i="3"/>
  <c r="Q273" i="3"/>
  <c r="P273" i="3"/>
  <c r="O273" i="3"/>
  <c r="N273" i="3"/>
  <c r="S274" i="3"/>
  <c r="R274" i="3"/>
  <c r="Q274" i="3"/>
  <c r="P274" i="3"/>
  <c r="O274" i="3"/>
  <c r="N274" i="3"/>
  <c r="S275" i="3"/>
  <c r="R275" i="3"/>
  <c r="Q275" i="3"/>
  <c r="P275" i="3"/>
  <c r="O275" i="3"/>
  <c r="N275" i="3"/>
  <c r="S276" i="3"/>
  <c r="R276" i="3"/>
  <c r="Q276" i="3"/>
  <c r="P276" i="3"/>
  <c r="O276" i="3"/>
  <c r="N276" i="3"/>
  <c r="S277" i="3"/>
  <c r="R277" i="3"/>
  <c r="Q277" i="3"/>
  <c r="P277" i="3"/>
  <c r="O277" i="3"/>
  <c r="N277" i="3"/>
  <c r="S278" i="3"/>
  <c r="R278" i="3"/>
  <c r="Q278" i="3"/>
  <c r="P278" i="3"/>
  <c r="O278" i="3"/>
  <c r="N278" i="3"/>
  <c r="S279" i="3"/>
  <c r="R279" i="3"/>
  <c r="Q279" i="3"/>
  <c r="P279" i="3"/>
  <c r="O279" i="3"/>
  <c r="N279" i="3"/>
  <c r="S280" i="3"/>
  <c r="R280" i="3"/>
  <c r="Q280" i="3"/>
  <c r="P280" i="3"/>
  <c r="O280" i="3"/>
  <c r="N280" i="3"/>
  <c r="O40" i="3"/>
  <c r="P40" i="3"/>
  <c r="Q40" i="3"/>
  <c r="R40" i="3"/>
  <c r="S40" i="3"/>
  <c r="T40" i="3"/>
  <c r="N329" i="3" l="1"/>
  <c r="J329" i="3"/>
  <c r="N325" i="3"/>
  <c r="J325" i="3"/>
  <c r="N321" i="3"/>
  <c r="J321" i="3"/>
  <c r="N326" i="3"/>
  <c r="J326" i="3"/>
  <c r="N322" i="3"/>
  <c r="J322" i="3"/>
  <c r="N328" i="3"/>
  <c r="J328" i="3"/>
  <c r="N324" i="3"/>
  <c r="J324" i="3"/>
  <c r="N320" i="3"/>
  <c r="J320" i="3"/>
  <c r="N318" i="3"/>
  <c r="J318" i="3"/>
  <c r="N327" i="3"/>
  <c r="J327" i="3"/>
  <c r="N323" i="3"/>
  <c r="J323" i="3"/>
  <c r="N319" i="3"/>
  <c r="J319" i="3"/>
  <c r="J160" i="3"/>
  <c r="J163" i="3"/>
  <c r="J162" i="3"/>
  <c r="J161" i="3"/>
  <c r="J159" i="3"/>
  <c r="J158" i="3"/>
  <c r="J157" i="3"/>
  <c r="J156" i="3"/>
  <c r="J155" i="3"/>
  <c r="J154" i="3"/>
  <c r="J153" i="3"/>
  <c r="J152" i="3"/>
  <c r="J151" i="3"/>
  <c r="J150" i="3"/>
  <c r="J149" i="3"/>
  <c r="J148" i="3"/>
  <c r="J147" i="3"/>
  <c r="J146" i="3"/>
  <c r="J145" i="3"/>
  <c r="J144" i="3"/>
  <c r="J143" i="3"/>
  <c r="J142" i="3"/>
  <c r="J141" i="3"/>
  <c r="J140" i="3"/>
  <c r="J139" i="3"/>
  <c r="J138" i="3"/>
  <c r="J137" i="3"/>
  <c r="J136" i="3"/>
  <c r="J135" i="3"/>
  <c r="J134" i="3"/>
  <c r="J133" i="3"/>
  <c r="J132" i="3"/>
  <c r="J131" i="3"/>
  <c r="J130" i="3"/>
  <c r="J129" i="3"/>
  <c r="J128" i="3"/>
  <c r="J127" i="3"/>
  <c r="H236" i="3"/>
  <c r="J257" i="3"/>
  <c r="J256" i="3"/>
  <c r="J255" i="3"/>
  <c r="J254" i="3"/>
  <c r="J253" i="3"/>
  <c r="J252" i="3"/>
  <c r="J251" i="3"/>
  <c r="J250" i="3"/>
  <c r="J249" i="3"/>
  <c r="J248" i="3"/>
  <c r="J247" i="3"/>
  <c r="J246" i="3"/>
  <c r="J245" i="3"/>
  <c r="J244" i="3"/>
  <c r="J243" i="3"/>
  <c r="J242" i="3"/>
  <c r="J241" i="3"/>
  <c r="J240" i="3"/>
  <c r="J239" i="3"/>
  <c r="J238" i="3"/>
  <c r="J237" i="3"/>
  <c r="J235" i="3"/>
  <c r="J234" i="3"/>
  <c r="J233" i="3"/>
  <c r="J232" i="3"/>
  <c r="J231" i="3"/>
  <c r="J230" i="3"/>
  <c r="J229" i="3"/>
  <c r="J228" i="3"/>
  <c r="J227" i="3"/>
  <c r="J226" i="3"/>
  <c r="J225" i="3"/>
  <c r="J224" i="3"/>
  <c r="J223" i="3"/>
  <c r="J222" i="3"/>
  <c r="J221" i="3"/>
  <c r="J220" i="3"/>
  <c r="J219" i="3"/>
  <c r="J218" i="3"/>
  <c r="J217" i="3"/>
  <c r="J216" i="3"/>
  <c r="J215" i="3"/>
  <c r="J214" i="3"/>
  <c r="J213" i="3"/>
  <c r="J212" i="3"/>
  <c r="J211" i="3"/>
  <c r="J210" i="3"/>
  <c r="J209" i="3"/>
  <c r="J208" i="3"/>
  <c r="J207" i="3"/>
  <c r="J206" i="3"/>
  <c r="J205" i="3"/>
  <c r="J204" i="3"/>
  <c r="J203" i="3"/>
  <c r="J202" i="3"/>
  <c r="J201" i="3"/>
  <c r="J200" i="3"/>
  <c r="J199" i="3"/>
  <c r="J198" i="3"/>
  <c r="J197" i="3"/>
  <c r="J196" i="3"/>
  <c r="J195" i="3"/>
  <c r="J194" i="3"/>
  <c r="J193" i="3"/>
  <c r="J192" i="3"/>
  <c r="J191" i="3"/>
  <c r="J190" i="3"/>
  <c r="J189" i="3"/>
  <c r="J188" i="3"/>
  <c r="J187" i="3"/>
  <c r="J186" i="3"/>
  <c r="J185" i="3"/>
  <c r="J184" i="3"/>
  <c r="J183" i="3"/>
  <c r="J182" i="3"/>
  <c r="J181" i="3"/>
  <c r="J180" i="3"/>
  <c r="J179" i="3"/>
  <c r="J178" i="3"/>
  <c r="J177" i="3"/>
  <c r="J176" i="3"/>
  <c r="J175" i="3"/>
  <c r="J174" i="3"/>
  <c r="J173" i="3"/>
  <c r="J172" i="3"/>
  <c r="J171" i="3"/>
  <c r="J170" i="3"/>
  <c r="J169" i="3"/>
  <c r="J168" i="3"/>
  <c r="J167" i="3"/>
  <c r="J166" i="3"/>
  <c r="J165" i="3"/>
  <c r="J164" i="3"/>
  <c r="J236" i="3" l="1"/>
  <c r="S236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Christian Bredfeldt</author>
  </authors>
  <commentList>
    <comment ref="L51" authorId="0" shapeId="0" xr:uid="{E294C340-F118-47D6-B6DC-12F39067AFB8}">
      <text>
        <r>
          <rPr>
            <b/>
            <sz val="9"/>
            <color indexed="81"/>
            <rFont val="Tahoma"/>
            <family val="2"/>
          </rPr>
          <t>Christian Bredfeldt:</t>
        </r>
        <r>
          <rPr>
            <sz val="9"/>
            <color indexed="81"/>
            <rFont val="Tahoma"/>
            <family val="2"/>
          </rPr>
          <t xml:space="preserve">
Día 9</t>
        </r>
      </text>
    </comment>
    <comment ref="L52" authorId="0" shapeId="0" xr:uid="{5EF6817A-4BAF-4960-8EC2-461C4F2C19B2}">
      <text>
        <r>
          <rPr>
            <b/>
            <sz val="9"/>
            <color indexed="81"/>
            <rFont val="Tahoma"/>
            <family val="2"/>
          </rPr>
          <t>Christian Bredfeldt:</t>
        </r>
        <r>
          <rPr>
            <sz val="9"/>
            <color indexed="81"/>
            <rFont val="Tahoma"/>
            <family val="2"/>
          </rPr>
          <t xml:space="preserve">
Día 9</t>
        </r>
      </text>
    </comment>
    <comment ref="L54" authorId="0" shapeId="0" xr:uid="{044F3180-B92E-440E-9D74-F4F42A1A3DAB}">
      <text>
        <r>
          <rPr>
            <b/>
            <sz val="9"/>
            <color indexed="81"/>
            <rFont val="Tahoma"/>
            <family val="2"/>
          </rPr>
          <t>Christian Bredfeldt:</t>
        </r>
        <r>
          <rPr>
            <sz val="9"/>
            <color indexed="81"/>
            <rFont val="Tahoma"/>
            <family val="2"/>
          </rPr>
          <t xml:space="preserve">
Día 9</t>
        </r>
      </text>
    </comment>
    <comment ref="L56" authorId="0" shapeId="0" xr:uid="{B200C2BF-5BF4-433D-83B2-3BDB2F62ACC9}">
      <text>
        <r>
          <rPr>
            <b/>
            <sz val="9"/>
            <color indexed="81"/>
            <rFont val="Tahoma"/>
            <family val="2"/>
          </rPr>
          <t>Christian Bredfeldt:</t>
        </r>
        <r>
          <rPr>
            <sz val="9"/>
            <color indexed="81"/>
            <rFont val="Tahoma"/>
            <family val="2"/>
          </rPr>
          <t xml:space="preserve">
Día 9</t>
        </r>
      </text>
    </comment>
    <comment ref="L57" authorId="0" shapeId="0" xr:uid="{E12E9AD5-4164-4899-AF59-7CFFF2FCAFF0}">
      <text>
        <r>
          <rPr>
            <b/>
            <sz val="9"/>
            <color indexed="81"/>
            <rFont val="Tahoma"/>
            <family val="2"/>
          </rPr>
          <t xml:space="preserve">Christian Bredfeldt
</t>
        </r>
        <r>
          <rPr>
            <sz val="9"/>
            <color indexed="81"/>
            <rFont val="Tahoma"/>
            <family val="2"/>
          </rPr>
          <t>Día 9</t>
        </r>
      </text>
    </comment>
    <comment ref="L60" authorId="0" shapeId="0" xr:uid="{76775627-44BF-411E-9EEF-270CCFBDD069}">
      <text>
        <r>
          <rPr>
            <b/>
            <sz val="9"/>
            <color indexed="81"/>
            <rFont val="Tahoma"/>
            <family val="2"/>
          </rPr>
          <t>Christian Bredfeldt:</t>
        </r>
        <r>
          <rPr>
            <sz val="9"/>
            <color indexed="81"/>
            <rFont val="Tahoma"/>
            <family val="2"/>
          </rPr>
          <t xml:space="preserve">
Día 9</t>
        </r>
      </text>
    </comment>
    <comment ref="L68" authorId="0" shapeId="0" xr:uid="{694C3EA8-847B-47D4-B75A-31A508D8BA1A}">
      <text>
        <r>
          <rPr>
            <b/>
            <sz val="9"/>
            <color indexed="81"/>
            <rFont val="Tahoma"/>
            <family val="2"/>
          </rPr>
          <t>Christian Bredfeldt:</t>
        </r>
        <r>
          <rPr>
            <sz val="9"/>
            <color indexed="81"/>
            <rFont val="Tahoma"/>
            <family val="2"/>
          </rPr>
          <t xml:space="preserve">
Día 9</t>
        </r>
      </text>
    </comment>
  </commentList>
</comments>
</file>

<file path=xl/sharedStrings.xml><?xml version="1.0" encoding="utf-8"?>
<sst xmlns="http://schemas.openxmlformats.org/spreadsheetml/2006/main" count="19" uniqueCount="17">
  <si>
    <t>Mes</t>
  </si>
  <si>
    <t>Reembolsos por prestaciones</t>
  </si>
  <si>
    <t>Pólizas por renta vitalicia</t>
  </si>
  <si>
    <t>Diferencia por licitaciones</t>
  </si>
  <si>
    <t>Aportes Cumplimiento Decreto Ley N°1.757</t>
  </si>
  <si>
    <t>Cifras en $</t>
  </si>
  <si>
    <t>Validación</t>
  </si>
  <si>
    <t>Seleccionar Moneda:</t>
  </si>
  <si>
    <t>Cifras en UF</t>
  </si>
  <si>
    <t>Beneficios por Accidentes y Enfermedades a los Miembros de los Cuerpos de Bomberos</t>
  </si>
  <si>
    <t>UF
[Día 15 del Mes]</t>
  </si>
  <si>
    <t>Ajustes y devoluciones</t>
  </si>
  <si>
    <t>Subsidios
del mes</t>
  </si>
  <si>
    <t>Rentas
del mes</t>
  </si>
  <si>
    <t>Total aportes
12 meses móviles</t>
  </si>
  <si>
    <t>Total aportes del mes</t>
  </si>
  <si>
    <t>Fuente: CMF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</si>
</sst>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\ #,##0;[Red]\-&quot;$&quot;\ #,##0"/>
    <numFmt numFmtId="165" formatCode="&quot;$&quot;\ #,##0.00;[Red]\-&quot;$&quot;\ #,##0.00"/>
    <numFmt numFmtId="166" formatCode="mmm/yyyy"/>
    <numFmt numFmtId="167" formatCode="#,##0_ ;[Red]\-#,##0\ 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theme="0"/>
      <name val="Calibri"/>
      <family val="2"/>
      <scheme val="minor"/>
    </font>
    <font>
      <u/>
      <sz val="11"/>
      <color theme="10"/>
      <name val="Calibri"/>
      <family val="2"/>
    </font>
    <font>
      <u/>
      <sz val="14"/>
      <color theme="10"/>
      <name val="Calibri"/>
      <family val="2"/>
    </font>
    <font>
      <sz val="8"/>
      <color theme="0" tint="-0.249977111117893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99FF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3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5" fillId="5" borderId="1" xfId="1" applyFont="1" applyFill="1" applyBorder="1" applyAlignment="1" applyProtection="1">
      <alignment horizontal="left" vertical="center"/>
      <protection locked="0" hidden="1"/>
    </xf>
    <xf numFmtId="0" fontId="7" fillId="0" borderId="1" xfId="2" applyFont="1" applyBorder="1" applyAlignment="1" applyProtection="1">
      <alignment horizontal="left"/>
      <protection locked="0" hidden="1"/>
    </xf>
    <xf numFmtId="0" fontId="1" fillId="0" borderId="1" xfId="0" applyFont="1" applyBorder="1" applyProtection="1">
      <protection locked="0" hidden="1"/>
    </xf>
    <xf numFmtId="0" fontId="1" fillId="0" borderId="1" xfId="0" applyFont="1" applyBorder="1" applyAlignment="1" applyProtection="1">
      <alignment horizontal="left"/>
      <protection locked="0" hidden="1"/>
    </xf>
    <xf numFmtId="0" fontId="4" fillId="0" borderId="1" xfId="0" applyFont="1" applyBorder="1" applyAlignment="1" applyProtection="1">
      <alignment vertical="center"/>
      <protection locked="0" hidden="1"/>
    </xf>
    <xf numFmtId="0" fontId="2" fillId="0" borderId="1" xfId="0" applyFont="1" applyBorder="1" applyAlignment="1" applyProtection="1">
      <alignment wrapText="1"/>
      <protection locked="0" hidden="1"/>
    </xf>
    <xf numFmtId="0" fontId="1" fillId="0" borderId="1" xfId="0" applyFont="1" applyBorder="1" applyAlignment="1" applyProtection="1">
      <alignment horizontal="center"/>
      <protection locked="0" hidden="1"/>
    </xf>
    <xf numFmtId="164" fontId="1" fillId="2" borderId="1" xfId="0" applyNumberFormat="1" applyFont="1" applyFill="1" applyBorder="1" applyAlignment="1" applyProtection="1">
      <alignment horizontal="right"/>
      <protection locked="0" hidden="1"/>
    </xf>
    <xf numFmtId="164" fontId="1" fillId="2" borderId="1" xfId="0" applyNumberFormat="1" applyFont="1" applyFill="1" applyBorder="1" applyProtection="1">
      <protection locked="0" hidden="1"/>
    </xf>
    <xf numFmtId="165" fontId="1" fillId="2" borderId="1" xfId="0" applyNumberFormat="1" applyFont="1" applyFill="1" applyBorder="1" applyProtection="1">
      <protection locked="0" hidden="1"/>
    </xf>
    <xf numFmtId="166" fontId="1" fillId="2" borderId="1" xfId="0" applyNumberFormat="1" applyFont="1" applyFill="1" applyBorder="1" applyAlignment="1" applyProtection="1">
      <alignment horizontal="center"/>
      <protection locked="0" hidden="1"/>
    </xf>
    <xf numFmtId="167" fontId="1" fillId="2" borderId="1" xfId="0" applyNumberFormat="1" applyFont="1" applyFill="1" applyBorder="1" applyAlignment="1" applyProtection="1">
      <alignment horizontal="right"/>
      <protection locked="0" hidden="1"/>
    </xf>
    <xf numFmtId="0" fontId="1" fillId="2" borderId="1" xfId="0" applyFont="1" applyFill="1" applyBorder="1" applyProtection="1">
      <protection locked="0" hidden="1"/>
    </xf>
    <xf numFmtId="0" fontId="2" fillId="3" borderId="1" xfId="0" applyFont="1" applyFill="1" applyBorder="1" applyAlignment="1" applyProtection="1">
      <alignment horizontal="center" vertical="top" wrapText="1"/>
      <protection locked="0" hidden="1"/>
    </xf>
    <xf numFmtId="0" fontId="2" fillId="4" borderId="1" xfId="0" applyFont="1" applyFill="1" applyBorder="1" applyAlignment="1" applyProtection="1">
      <alignment horizontal="center" vertical="top" wrapText="1"/>
      <protection locked="0" hidden="1"/>
    </xf>
    <xf numFmtId="167" fontId="8" fillId="2" borderId="1" xfId="0" applyNumberFormat="1" applyFont="1" applyFill="1" applyBorder="1" applyAlignment="1" applyProtection="1">
      <alignment horizontal="right"/>
      <protection locked="0" hidden="1"/>
    </xf>
    <xf numFmtId="0" fontId="1" fillId="0" borderId="1" xfId="0" applyFont="1" applyBorder="1" applyAlignment="1" applyProtection="1">
      <alignment horizontal="right"/>
      <protection locked="0" hidden="1"/>
    </xf>
    <xf numFmtId="3" fontId="1" fillId="2" borderId="1" xfId="0" applyNumberFormat="1" applyFont="1" applyFill="1" applyBorder="1" applyAlignment="1" applyProtection="1">
      <alignment horizontal="right"/>
      <protection locked="0" hidden="1"/>
    </xf>
    <xf numFmtId="167" fontId="1" fillId="2" borderId="1" xfId="0" applyNumberFormat="1" applyFont="1" applyFill="1" applyBorder="1" applyProtection="1">
      <protection locked="0" hidden="1"/>
    </xf>
    <xf numFmtId="1" fontId="1" fillId="2" borderId="1" xfId="0" applyNumberFormat="1" applyFont="1" applyFill="1" applyBorder="1" applyProtection="1">
      <protection locked="0" hidden="1"/>
    </xf>
    <xf numFmtId="1" fontId="1" fillId="2" borderId="1" xfId="0" applyNumberFormat="1" applyFont="1" applyFill="1" applyBorder="1" applyAlignment="1" applyProtection="1">
      <alignment horizontal="center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</cellXfs>
  <cellStyles count="3">
    <cellStyle name="Hipervínculo" xfId="2" builtinId="8"/>
    <cellStyle name="Normal" xfId="0" builtinId="0"/>
    <cellStyle name="Normal 2 2" xfId="1" xr:uid="{00000000-0005-0000-0000-000002000000}"/>
  </cellStyles>
  <dxfs count="0"/>
  <tableStyles count="0" defaultTableStyle="TableStyleMedium9" defaultPivotStyle="PivotStyleLight16"/>
  <colors>
    <mruColors>
      <color rgb="FF30859C"/>
      <color rgb="FF31859C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'Detalle mensual'!$M$40</c:f>
          <c:strCache>
            <c:ptCount val="1"/>
            <c:pt idx="0">
              <c:v>Total aportes  - 12 meses móviles - Cifras en $</c:v>
            </c:pt>
          </c:strCache>
        </c:strRef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'Detalle mensual'!$B$47:$B$378</c:f>
              <c:numCache>
                <c:formatCode>mmm/yyyy</c:formatCode>
                <c:ptCount val="332"/>
                <c:pt idx="0">
                  <c:v>45108</c:v>
                </c:pt>
                <c:pt idx="1">
                  <c:v>45078</c:v>
                </c:pt>
                <c:pt idx="2">
                  <c:v>45047</c:v>
                </c:pt>
                <c:pt idx="3">
                  <c:v>45017</c:v>
                </c:pt>
                <c:pt idx="4">
                  <c:v>44986</c:v>
                </c:pt>
                <c:pt idx="5">
                  <c:v>44958</c:v>
                </c:pt>
                <c:pt idx="6">
                  <c:v>44927</c:v>
                </c:pt>
                <c:pt idx="7">
                  <c:v>44896</c:v>
                </c:pt>
                <c:pt idx="8">
                  <c:v>44866</c:v>
                </c:pt>
                <c:pt idx="9">
                  <c:v>44835</c:v>
                </c:pt>
                <c:pt idx="10">
                  <c:v>44805</c:v>
                </c:pt>
                <c:pt idx="11">
                  <c:v>44774</c:v>
                </c:pt>
                <c:pt idx="12">
                  <c:v>44743</c:v>
                </c:pt>
                <c:pt idx="13">
                  <c:v>44713</c:v>
                </c:pt>
                <c:pt idx="14">
                  <c:v>44682</c:v>
                </c:pt>
                <c:pt idx="15">
                  <c:v>44652</c:v>
                </c:pt>
                <c:pt idx="16">
                  <c:v>44621</c:v>
                </c:pt>
                <c:pt idx="17">
                  <c:v>44593</c:v>
                </c:pt>
                <c:pt idx="18">
                  <c:v>44562</c:v>
                </c:pt>
                <c:pt idx="19">
                  <c:v>44531</c:v>
                </c:pt>
                <c:pt idx="20">
                  <c:v>44501</c:v>
                </c:pt>
                <c:pt idx="21">
                  <c:v>44470</c:v>
                </c:pt>
                <c:pt idx="22">
                  <c:v>44440</c:v>
                </c:pt>
                <c:pt idx="23">
                  <c:v>44409</c:v>
                </c:pt>
                <c:pt idx="24">
                  <c:v>44378</c:v>
                </c:pt>
                <c:pt idx="25">
                  <c:v>44348</c:v>
                </c:pt>
                <c:pt idx="26">
                  <c:v>44317</c:v>
                </c:pt>
                <c:pt idx="27">
                  <c:v>44287</c:v>
                </c:pt>
                <c:pt idx="28">
                  <c:v>44256</c:v>
                </c:pt>
                <c:pt idx="29">
                  <c:v>44228</c:v>
                </c:pt>
                <c:pt idx="30">
                  <c:v>44197</c:v>
                </c:pt>
                <c:pt idx="31">
                  <c:v>44166</c:v>
                </c:pt>
                <c:pt idx="32">
                  <c:v>44136</c:v>
                </c:pt>
                <c:pt idx="33">
                  <c:v>44105</c:v>
                </c:pt>
                <c:pt idx="34">
                  <c:v>44075</c:v>
                </c:pt>
                <c:pt idx="35">
                  <c:v>44044</c:v>
                </c:pt>
                <c:pt idx="36">
                  <c:v>44013</c:v>
                </c:pt>
                <c:pt idx="37">
                  <c:v>43983</c:v>
                </c:pt>
                <c:pt idx="38">
                  <c:v>43952</c:v>
                </c:pt>
                <c:pt idx="39">
                  <c:v>43922</c:v>
                </c:pt>
                <c:pt idx="40">
                  <c:v>43891</c:v>
                </c:pt>
                <c:pt idx="41">
                  <c:v>43862</c:v>
                </c:pt>
                <c:pt idx="42">
                  <c:v>43831</c:v>
                </c:pt>
                <c:pt idx="43">
                  <c:v>43800</c:v>
                </c:pt>
                <c:pt idx="44">
                  <c:v>43770</c:v>
                </c:pt>
                <c:pt idx="45">
                  <c:v>43739</c:v>
                </c:pt>
                <c:pt idx="46">
                  <c:v>43709</c:v>
                </c:pt>
                <c:pt idx="47">
                  <c:v>43678</c:v>
                </c:pt>
                <c:pt idx="48">
                  <c:v>43647</c:v>
                </c:pt>
                <c:pt idx="49">
                  <c:v>43617</c:v>
                </c:pt>
                <c:pt idx="50">
                  <c:v>43586</c:v>
                </c:pt>
                <c:pt idx="51">
                  <c:v>43556</c:v>
                </c:pt>
                <c:pt idx="52">
                  <c:v>43525</c:v>
                </c:pt>
                <c:pt idx="53">
                  <c:v>43497</c:v>
                </c:pt>
                <c:pt idx="54">
                  <c:v>43466</c:v>
                </c:pt>
                <c:pt idx="55">
                  <c:v>43435</c:v>
                </c:pt>
                <c:pt idx="56">
                  <c:v>43405</c:v>
                </c:pt>
                <c:pt idx="57">
                  <c:v>43374</c:v>
                </c:pt>
                <c:pt idx="58">
                  <c:v>43344</c:v>
                </c:pt>
                <c:pt idx="59">
                  <c:v>43313</c:v>
                </c:pt>
                <c:pt idx="60">
                  <c:v>43282</c:v>
                </c:pt>
                <c:pt idx="61">
                  <c:v>43252</c:v>
                </c:pt>
                <c:pt idx="62">
                  <c:v>43221</c:v>
                </c:pt>
                <c:pt idx="63">
                  <c:v>43191</c:v>
                </c:pt>
                <c:pt idx="64">
                  <c:v>43160</c:v>
                </c:pt>
                <c:pt idx="65">
                  <c:v>43132</c:v>
                </c:pt>
                <c:pt idx="66">
                  <c:v>43101</c:v>
                </c:pt>
                <c:pt idx="67">
                  <c:v>43070</c:v>
                </c:pt>
                <c:pt idx="68">
                  <c:v>43040</c:v>
                </c:pt>
                <c:pt idx="69">
                  <c:v>43009</c:v>
                </c:pt>
                <c:pt idx="70">
                  <c:v>42979</c:v>
                </c:pt>
                <c:pt idx="71">
                  <c:v>42948</c:v>
                </c:pt>
                <c:pt idx="72">
                  <c:v>42917</c:v>
                </c:pt>
                <c:pt idx="73">
                  <c:v>42887</c:v>
                </c:pt>
                <c:pt idx="74">
                  <c:v>42856</c:v>
                </c:pt>
                <c:pt idx="75">
                  <c:v>42826</c:v>
                </c:pt>
                <c:pt idx="76">
                  <c:v>42795</c:v>
                </c:pt>
                <c:pt idx="77">
                  <c:v>42767</c:v>
                </c:pt>
                <c:pt idx="78">
                  <c:v>42736</c:v>
                </c:pt>
                <c:pt idx="79">
                  <c:v>42705</c:v>
                </c:pt>
                <c:pt idx="80">
                  <c:v>42675</c:v>
                </c:pt>
                <c:pt idx="81">
                  <c:v>42644</c:v>
                </c:pt>
                <c:pt idx="82">
                  <c:v>42614</c:v>
                </c:pt>
                <c:pt idx="83">
                  <c:v>42583</c:v>
                </c:pt>
                <c:pt idx="84">
                  <c:v>42552</c:v>
                </c:pt>
                <c:pt idx="85">
                  <c:v>42522</c:v>
                </c:pt>
                <c:pt idx="86">
                  <c:v>42491</c:v>
                </c:pt>
                <c:pt idx="87">
                  <c:v>42461</c:v>
                </c:pt>
                <c:pt idx="88">
                  <c:v>42430</c:v>
                </c:pt>
                <c:pt idx="89">
                  <c:v>42401</c:v>
                </c:pt>
                <c:pt idx="90">
                  <c:v>42370</c:v>
                </c:pt>
                <c:pt idx="91">
                  <c:v>42339</c:v>
                </c:pt>
                <c:pt idx="92">
                  <c:v>42309</c:v>
                </c:pt>
                <c:pt idx="93">
                  <c:v>42278</c:v>
                </c:pt>
                <c:pt idx="94">
                  <c:v>42248</c:v>
                </c:pt>
                <c:pt idx="95">
                  <c:v>42217</c:v>
                </c:pt>
                <c:pt idx="96">
                  <c:v>42186</c:v>
                </c:pt>
                <c:pt idx="97">
                  <c:v>42156</c:v>
                </c:pt>
                <c:pt idx="98">
                  <c:v>42125</c:v>
                </c:pt>
                <c:pt idx="99">
                  <c:v>42095</c:v>
                </c:pt>
                <c:pt idx="100">
                  <c:v>42064</c:v>
                </c:pt>
                <c:pt idx="101">
                  <c:v>42036</c:v>
                </c:pt>
                <c:pt idx="102">
                  <c:v>42005</c:v>
                </c:pt>
                <c:pt idx="103">
                  <c:v>41974</c:v>
                </c:pt>
                <c:pt idx="104">
                  <c:v>41944</c:v>
                </c:pt>
                <c:pt idx="105">
                  <c:v>41913</c:v>
                </c:pt>
                <c:pt idx="106">
                  <c:v>41883</c:v>
                </c:pt>
                <c:pt idx="107">
                  <c:v>41852</c:v>
                </c:pt>
                <c:pt idx="108">
                  <c:v>41821</c:v>
                </c:pt>
                <c:pt idx="109">
                  <c:v>41791</c:v>
                </c:pt>
                <c:pt idx="110">
                  <c:v>41760</c:v>
                </c:pt>
                <c:pt idx="111">
                  <c:v>41730</c:v>
                </c:pt>
                <c:pt idx="112">
                  <c:v>41699</c:v>
                </c:pt>
                <c:pt idx="113">
                  <c:v>41671</c:v>
                </c:pt>
                <c:pt idx="114">
                  <c:v>41640</c:v>
                </c:pt>
                <c:pt idx="115">
                  <c:v>41609</c:v>
                </c:pt>
                <c:pt idx="116">
                  <c:v>41579</c:v>
                </c:pt>
                <c:pt idx="117">
                  <c:v>41548</c:v>
                </c:pt>
                <c:pt idx="118">
                  <c:v>41518</c:v>
                </c:pt>
                <c:pt idx="119">
                  <c:v>41487</c:v>
                </c:pt>
                <c:pt idx="120">
                  <c:v>41456</c:v>
                </c:pt>
                <c:pt idx="121">
                  <c:v>41426</c:v>
                </c:pt>
                <c:pt idx="122">
                  <c:v>41395</c:v>
                </c:pt>
                <c:pt idx="123">
                  <c:v>41365</c:v>
                </c:pt>
                <c:pt idx="124">
                  <c:v>41334</c:v>
                </c:pt>
                <c:pt idx="125">
                  <c:v>41306</c:v>
                </c:pt>
                <c:pt idx="126">
                  <c:v>41275</c:v>
                </c:pt>
                <c:pt idx="127">
                  <c:v>41244</c:v>
                </c:pt>
                <c:pt idx="128">
                  <c:v>41214</c:v>
                </c:pt>
                <c:pt idx="129">
                  <c:v>41183</c:v>
                </c:pt>
                <c:pt idx="130">
                  <c:v>41153</c:v>
                </c:pt>
                <c:pt idx="131">
                  <c:v>41122</c:v>
                </c:pt>
                <c:pt idx="132">
                  <c:v>41091</c:v>
                </c:pt>
                <c:pt idx="133">
                  <c:v>41061</c:v>
                </c:pt>
                <c:pt idx="134">
                  <c:v>41030</c:v>
                </c:pt>
                <c:pt idx="135">
                  <c:v>41000</c:v>
                </c:pt>
                <c:pt idx="136">
                  <c:v>40969</c:v>
                </c:pt>
                <c:pt idx="137">
                  <c:v>40940</c:v>
                </c:pt>
                <c:pt idx="138">
                  <c:v>40909</c:v>
                </c:pt>
                <c:pt idx="139">
                  <c:v>40878</c:v>
                </c:pt>
                <c:pt idx="140">
                  <c:v>40848</c:v>
                </c:pt>
                <c:pt idx="141">
                  <c:v>40817</c:v>
                </c:pt>
                <c:pt idx="142">
                  <c:v>40787</c:v>
                </c:pt>
                <c:pt idx="143">
                  <c:v>40756</c:v>
                </c:pt>
                <c:pt idx="144">
                  <c:v>40725</c:v>
                </c:pt>
                <c:pt idx="145">
                  <c:v>40695</c:v>
                </c:pt>
                <c:pt idx="146">
                  <c:v>40664</c:v>
                </c:pt>
                <c:pt idx="147">
                  <c:v>40634</c:v>
                </c:pt>
                <c:pt idx="148">
                  <c:v>40603</c:v>
                </c:pt>
                <c:pt idx="149">
                  <c:v>40575</c:v>
                </c:pt>
                <c:pt idx="150">
                  <c:v>40544</c:v>
                </c:pt>
                <c:pt idx="151">
                  <c:v>40513</c:v>
                </c:pt>
                <c:pt idx="152">
                  <c:v>40483</c:v>
                </c:pt>
                <c:pt idx="153">
                  <c:v>40452</c:v>
                </c:pt>
                <c:pt idx="154">
                  <c:v>40422</c:v>
                </c:pt>
                <c:pt idx="155">
                  <c:v>40391</c:v>
                </c:pt>
                <c:pt idx="156">
                  <c:v>40360</c:v>
                </c:pt>
                <c:pt idx="157">
                  <c:v>40330</c:v>
                </c:pt>
                <c:pt idx="158">
                  <c:v>40299</c:v>
                </c:pt>
                <c:pt idx="159">
                  <c:v>40269</c:v>
                </c:pt>
                <c:pt idx="160">
                  <c:v>40238</c:v>
                </c:pt>
                <c:pt idx="161">
                  <c:v>40210</c:v>
                </c:pt>
                <c:pt idx="162">
                  <c:v>40179</c:v>
                </c:pt>
                <c:pt idx="163">
                  <c:v>40148</c:v>
                </c:pt>
                <c:pt idx="164">
                  <c:v>40118</c:v>
                </c:pt>
                <c:pt idx="165">
                  <c:v>40087</c:v>
                </c:pt>
                <c:pt idx="166">
                  <c:v>40057</c:v>
                </c:pt>
                <c:pt idx="167">
                  <c:v>40026</c:v>
                </c:pt>
                <c:pt idx="168">
                  <c:v>39995</c:v>
                </c:pt>
                <c:pt idx="169">
                  <c:v>39965</c:v>
                </c:pt>
                <c:pt idx="170">
                  <c:v>39934</c:v>
                </c:pt>
                <c:pt idx="171">
                  <c:v>39904</c:v>
                </c:pt>
                <c:pt idx="172">
                  <c:v>39873</c:v>
                </c:pt>
                <c:pt idx="173">
                  <c:v>39845</c:v>
                </c:pt>
                <c:pt idx="174">
                  <c:v>39814</c:v>
                </c:pt>
                <c:pt idx="175">
                  <c:v>39783</c:v>
                </c:pt>
                <c:pt idx="176">
                  <c:v>39753</c:v>
                </c:pt>
                <c:pt idx="177">
                  <c:v>39722</c:v>
                </c:pt>
                <c:pt idx="178">
                  <c:v>39692</c:v>
                </c:pt>
                <c:pt idx="179">
                  <c:v>39661</c:v>
                </c:pt>
                <c:pt idx="180">
                  <c:v>39630</c:v>
                </c:pt>
                <c:pt idx="181">
                  <c:v>39600</c:v>
                </c:pt>
                <c:pt idx="182">
                  <c:v>39569</c:v>
                </c:pt>
                <c:pt idx="183">
                  <c:v>39539</c:v>
                </c:pt>
                <c:pt idx="184">
                  <c:v>39508</c:v>
                </c:pt>
                <c:pt idx="185">
                  <c:v>39479</c:v>
                </c:pt>
                <c:pt idx="186">
                  <c:v>39448</c:v>
                </c:pt>
                <c:pt idx="187">
                  <c:v>39417</c:v>
                </c:pt>
                <c:pt idx="188">
                  <c:v>39387</c:v>
                </c:pt>
                <c:pt idx="189">
                  <c:v>39356</c:v>
                </c:pt>
                <c:pt idx="190">
                  <c:v>39326</c:v>
                </c:pt>
                <c:pt idx="191">
                  <c:v>39295</c:v>
                </c:pt>
                <c:pt idx="192">
                  <c:v>39264</c:v>
                </c:pt>
                <c:pt idx="193">
                  <c:v>39234</c:v>
                </c:pt>
                <c:pt idx="194">
                  <c:v>39203</c:v>
                </c:pt>
                <c:pt idx="195">
                  <c:v>39173</c:v>
                </c:pt>
                <c:pt idx="196">
                  <c:v>39142</c:v>
                </c:pt>
                <c:pt idx="197">
                  <c:v>39114</c:v>
                </c:pt>
                <c:pt idx="198">
                  <c:v>39083</c:v>
                </c:pt>
                <c:pt idx="199">
                  <c:v>39052</c:v>
                </c:pt>
                <c:pt idx="200">
                  <c:v>39022</c:v>
                </c:pt>
                <c:pt idx="201">
                  <c:v>38991</c:v>
                </c:pt>
                <c:pt idx="202">
                  <c:v>38961</c:v>
                </c:pt>
                <c:pt idx="203">
                  <c:v>38930</c:v>
                </c:pt>
                <c:pt idx="204">
                  <c:v>38899</c:v>
                </c:pt>
                <c:pt idx="205">
                  <c:v>38869</c:v>
                </c:pt>
                <c:pt idx="206">
                  <c:v>38838</c:v>
                </c:pt>
                <c:pt idx="207">
                  <c:v>38808</c:v>
                </c:pt>
                <c:pt idx="208">
                  <c:v>38777</c:v>
                </c:pt>
                <c:pt idx="209">
                  <c:v>38749</c:v>
                </c:pt>
                <c:pt idx="210">
                  <c:v>38718</c:v>
                </c:pt>
                <c:pt idx="211">
                  <c:v>38687</c:v>
                </c:pt>
                <c:pt idx="212">
                  <c:v>38657</c:v>
                </c:pt>
                <c:pt idx="213">
                  <c:v>38626</c:v>
                </c:pt>
                <c:pt idx="214">
                  <c:v>38596</c:v>
                </c:pt>
                <c:pt idx="215">
                  <c:v>38565</c:v>
                </c:pt>
                <c:pt idx="216">
                  <c:v>38534</c:v>
                </c:pt>
                <c:pt idx="217">
                  <c:v>38504</c:v>
                </c:pt>
                <c:pt idx="218">
                  <c:v>38473</c:v>
                </c:pt>
                <c:pt idx="219">
                  <c:v>38443</c:v>
                </c:pt>
                <c:pt idx="220">
                  <c:v>38412</c:v>
                </c:pt>
                <c:pt idx="221">
                  <c:v>38384</c:v>
                </c:pt>
                <c:pt idx="222">
                  <c:v>38353</c:v>
                </c:pt>
                <c:pt idx="223">
                  <c:v>38322</c:v>
                </c:pt>
                <c:pt idx="224">
                  <c:v>38292</c:v>
                </c:pt>
                <c:pt idx="225">
                  <c:v>38261</c:v>
                </c:pt>
                <c:pt idx="226">
                  <c:v>38231</c:v>
                </c:pt>
                <c:pt idx="227">
                  <c:v>38200</c:v>
                </c:pt>
                <c:pt idx="228">
                  <c:v>38169</c:v>
                </c:pt>
                <c:pt idx="229">
                  <c:v>38139</c:v>
                </c:pt>
                <c:pt idx="230">
                  <c:v>38108</c:v>
                </c:pt>
                <c:pt idx="231">
                  <c:v>38078</c:v>
                </c:pt>
                <c:pt idx="232">
                  <c:v>38047</c:v>
                </c:pt>
                <c:pt idx="233">
                  <c:v>38018</c:v>
                </c:pt>
                <c:pt idx="234">
                  <c:v>37987</c:v>
                </c:pt>
                <c:pt idx="235">
                  <c:v>37956</c:v>
                </c:pt>
                <c:pt idx="236">
                  <c:v>37926</c:v>
                </c:pt>
                <c:pt idx="237">
                  <c:v>37895</c:v>
                </c:pt>
                <c:pt idx="238">
                  <c:v>37865</c:v>
                </c:pt>
                <c:pt idx="239">
                  <c:v>37834</c:v>
                </c:pt>
                <c:pt idx="240">
                  <c:v>37803</c:v>
                </c:pt>
                <c:pt idx="241">
                  <c:v>37773</c:v>
                </c:pt>
                <c:pt idx="242">
                  <c:v>37742</c:v>
                </c:pt>
                <c:pt idx="243">
                  <c:v>37712</c:v>
                </c:pt>
                <c:pt idx="244">
                  <c:v>37681</c:v>
                </c:pt>
                <c:pt idx="245">
                  <c:v>37653</c:v>
                </c:pt>
                <c:pt idx="246">
                  <c:v>37622</c:v>
                </c:pt>
                <c:pt idx="247">
                  <c:v>37591</c:v>
                </c:pt>
                <c:pt idx="248">
                  <c:v>37561</c:v>
                </c:pt>
                <c:pt idx="249">
                  <c:v>37530</c:v>
                </c:pt>
                <c:pt idx="250">
                  <c:v>37500</c:v>
                </c:pt>
                <c:pt idx="251">
                  <c:v>37469</c:v>
                </c:pt>
                <c:pt idx="252">
                  <c:v>37438</c:v>
                </c:pt>
                <c:pt idx="253">
                  <c:v>37408</c:v>
                </c:pt>
                <c:pt idx="254">
                  <c:v>37377</c:v>
                </c:pt>
                <c:pt idx="255">
                  <c:v>37347</c:v>
                </c:pt>
                <c:pt idx="256">
                  <c:v>37316</c:v>
                </c:pt>
                <c:pt idx="257">
                  <c:v>37288</c:v>
                </c:pt>
                <c:pt idx="258">
                  <c:v>37257</c:v>
                </c:pt>
                <c:pt idx="259">
                  <c:v>37226</c:v>
                </c:pt>
                <c:pt idx="260">
                  <c:v>37196</c:v>
                </c:pt>
                <c:pt idx="261">
                  <c:v>37165</c:v>
                </c:pt>
                <c:pt idx="262">
                  <c:v>37135</c:v>
                </c:pt>
                <c:pt idx="263">
                  <c:v>37104</c:v>
                </c:pt>
                <c:pt idx="264">
                  <c:v>37073</c:v>
                </c:pt>
                <c:pt idx="265">
                  <c:v>37043</c:v>
                </c:pt>
                <c:pt idx="266">
                  <c:v>37012</c:v>
                </c:pt>
                <c:pt idx="267">
                  <c:v>36982</c:v>
                </c:pt>
                <c:pt idx="268">
                  <c:v>36951</c:v>
                </c:pt>
                <c:pt idx="269">
                  <c:v>36923</c:v>
                </c:pt>
                <c:pt idx="270">
                  <c:v>36892</c:v>
                </c:pt>
                <c:pt idx="271">
                  <c:v>36861</c:v>
                </c:pt>
                <c:pt idx="272">
                  <c:v>36831</c:v>
                </c:pt>
                <c:pt idx="273">
                  <c:v>36800</c:v>
                </c:pt>
                <c:pt idx="274">
                  <c:v>36770</c:v>
                </c:pt>
                <c:pt idx="275">
                  <c:v>36739</c:v>
                </c:pt>
                <c:pt idx="276">
                  <c:v>36708</c:v>
                </c:pt>
                <c:pt idx="277">
                  <c:v>36678</c:v>
                </c:pt>
                <c:pt idx="278">
                  <c:v>36647</c:v>
                </c:pt>
                <c:pt idx="279">
                  <c:v>36617</c:v>
                </c:pt>
                <c:pt idx="280">
                  <c:v>36586</c:v>
                </c:pt>
                <c:pt idx="281">
                  <c:v>36557</c:v>
                </c:pt>
                <c:pt idx="282">
                  <c:v>36526</c:v>
                </c:pt>
                <c:pt idx="283">
                  <c:v>36495</c:v>
                </c:pt>
                <c:pt idx="284">
                  <c:v>36465</c:v>
                </c:pt>
                <c:pt idx="285">
                  <c:v>36434</c:v>
                </c:pt>
                <c:pt idx="286">
                  <c:v>36404</c:v>
                </c:pt>
                <c:pt idx="287">
                  <c:v>36373</c:v>
                </c:pt>
                <c:pt idx="288">
                  <c:v>36342</c:v>
                </c:pt>
                <c:pt idx="289">
                  <c:v>36312</c:v>
                </c:pt>
                <c:pt idx="290">
                  <c:v>36281</c:v>
                </c:pt>
                <c:pt idx="291">
                  <c:v>36251</c:v>
                </c:pt>
                <c:pt idx="292">
                  <c:v>36220</c:v>
                </c:pt>
                <c:pt idx="293">
                  <c:v>36192</c:v>
                </c:pt>
                <c:pt idx="294">
                  <c:v>36161</c:v>
                </c:pt>
                <c:pt idx="295">
                  <c:v>36130</c:v>
                </c:pt>
                <c:pt idx="296">
                  <c:v>36100</c:v>
                </c:pt>
                <c:pt idx="297">
                  <c:v>36069</c:v>
                </c:pt>
                <c:pt idx="298">
                  <c:v>36039</c:v>
                </c:pt>
                <c:pt idx="299">
                  <c:v>36008</c:v>
                </c:pt>
                <c:pt idx="300">
                  <c:v>35977</c:v>
                </c:pt>
                <c:pt idx="301">
                  <c:v>35947</c:v>
                </c:pt>
                <c:pt idx="302">
                  <c:v>35916</c:v>
                </c:pt>
                <c:pt idx="303">
                  <c:v>35886</c:v>
                </c:pt>
                <c:pt idx="304">
                  <c:v>35855</c:v>
                </c:pt>
                <c:pt idx="305">
                  <c:v>35827</c:v>
                </c:pt>
                <c:pt idx="306">
                  <c:v>35796</c:v>
                </c:pt>
                <c:pt idx="307">
                  <c:v>35765</c:v>
                </c:pt>
                <c:pt idx="308">
                  <c:v>35735</c:v>
                </c:pt>
                <c:pt idx="309">
                  <c:v>35704</c:v>
                </c:pt>
                <c:pt idx="310">
                  <c:v>35674</c:v>
                </c:pt>
                <c:pt idx="311">
                  <c:v>35643</c:v>
                </c:pt>
                <c:pt idx="312">
                  <c:v>35612</c:v>
                </c:pt>
                <c:pt idx="313">
                  <c:v>35582</c:v>
                </c:pt>
                <c:pt idx="314">
                  <c:v>35551</c:v>
                </c:pt>
                <c:pt idx="315">
                  <c:v>35521</c:v>
                </c:pt>
                <c:pt idx="316">
                  <c:v>35490</c:v>
                </c:pt>
                <c:pt idx="317">
                  <c:v>35462</c:v>
                </c:pt>
                <c:pt idx="318">
                  <c:v>35431</c:v>
                </c:pt>
                <c:pt idx="319">
                  <c:v>35400</c:v>
                </c:pt>
                <c:pt idx="320">
                  <c:v>35370</c:v>
                </c:pt>
                <c:pt idx="321">
                  <c:v>35339</c:v>
                </c:pt>
                <c:pt idx="322">
                  <c:v>35309</c:v>
                </c:pt>
                <c:pt idx="323">
                  <c:v>35278</c:v>
                </c:pt>
                <c:pt idx="324">
                  <c:v>35247</c:v>
                </c:pt>
                <c:pt idx="325">
                  <c:v>35217</c:v>
                </c:pt>
                <c:pt idx="326">
                  <c:v>35186</c:v>
                </c:pt>
                <c:pt idx="327">
                  <c:v>35156</c:v>
                </c:pt>
                <c:pt idx="328">
                  <c:v>35125</c:v>
                </c:pt>
                <c:pt idx="329">
                  <c:v>35096</c:v>
                </c:pt>
                <c:pt idx="330">
                  <c:v>35065</c:v>
                </c:pt>
                <c:pt idx="331">
                  <c:v>35034</c:v>
                </c:pt>
              </c:numCache>
            </c:numRef>
          </c:cat>
          <c:val>
            <c:numRef>
              <c:f>'Detalle mensual'!$M$47:$M$378</c:f>
              <c:numCache>
                <c:formatCode>#,##0</c:formatCode>
                <c:ptCount val="332"/>
                <c:pt idx="0">
                  <c:v>1431602879</c:v>
                </c:pt>
                <c:pt idx="1">
                  <c:v>1393468646</c:v>
                </c:pt>
                <c:pt idx="2">
                  <c:v>1368118103</c:v>
                </c:pt>
                <c:pt idx="3">
                  <c:v>1356915385</c:v>
                </c:pt>
                <c:pt idx="4">
                  <c:v>1322875605</c:v>
                </c:pt>
                <c:pt idx="5">
                  <c:v>1324953926</c:v>
                </c:pt>
                <c:pt idx="6">
                  <c:v>1312684003</c:v>
                </c:pt>
                <c:pt idx="7">
                  <c:v>1288764478</c:v>
                </c:pt>
                <c:pt idx="8">
                  <c:v>1283104445</c:v>
                </c:pt>
                <c:pt idx="9">
                  <c:v>1251121782</c:v>
                </c:pt>
                <c:pt idx="10">
                  <c:v>1256456188</c:v>
                </c:pt>
                <c:pt idx="11">
                  <c:v>1230188658</c:v>
                </c:pt>
                <c:pt idx="12">
                  <c:v>1230154980</c:v>
                </c:pt>
                <c:pt idx="13">
                  <c:v>1243162444</c:v>
                </c:pt>
                <c:pt idx="14">
                  <c:v>1227431614</c:v>
                </c:pt>
                <c:pt idx="15">
                  <c:v>1236293000</c:v>
                </c:pt>
                <c:pt idx="16">
                  <c:v>1217039913</c:v>
                </c:pt>
                <c:pt idx="17">
                  <c:v>1179612695</c:v>
                </c:pt>
                <c:pt idx="18">
                  <c:v>1183986019</c:v>
                </c:pt>
                <c:pt idx="19">
                  <c:v>1189756367</c:v>
                </c:pt>
                <c:pt idx="20">
                  <c:v>1193896561</c:v>
                </c:pt>
                <c:pt idx="21">
                  <c:v>1195488320</c:v>
                </c:pt>
                <c:pt idx="22">
                  <c:v>1168977022</c:v>
                </c:pt>
                <c:pt idx="23">
                  <c:v>1168333185</c:v>
                </c:pt>
                <c:pt idx="24">
                  <c:v>1169220742</c:v>
                </c:pt>
                <c:pt idx="25">
                  <c:v>1137758729</c:v>
                </c:pt>
                <c:pt idx="26">
                  <c:v>1139291866</c:v>
                </c:pt>
                <c:pt idx="27">
                  <c:v>1116579878</c:v>
                </c:pt>
                <c:pt idx="28">
                  <c:v>1196230578</c:v>
                </c:pt>
                <c:pt idx="29">
                  <c:v>1233231145</c:v>
                </c:pt>
                <c:pt idx="30">
                  <c:v>1283328038</c:v>
                </c:pt>
                <c:pt idx="31">
                  <c:v>1278707226</c:v>
                </c:pt>
                <c:pt idx="32">
                  <c:v>1260902724</c:v>
                </c:pt>
                <c:pt idx="33">
                  <c:v>1269772241</c:v>
                </c:pt>
                <c:pt idx="34">
                  <c:v>1338583912</c:v>
                </c:pt>
                <c:pt idx="35">
                  <c:v>1352103746</c:v>
                </c:pt>
                <c:pt idx="36">
                  <c:v>1379085549</c:v>
                </c:pt>
                <c:pt idx="37">
                  <c:v>1387958972</c:v>
                </c:pt>
                <c:pt idx="38">
                  <c:v>1424983276</c:v>
                </c:pt>
                <c:pt idx="39">
                  <c:v>1413113219</c:v>
                </c:pt>
                <c:pt idx="40">
                  <c:v>1393279967</c:v>
                </c:pt>
                <c:pt idx="41">
                  <c:v>1457124338</c:v>
                </c:pt>
                <c:pt idx="42">
                  <c:v>1410667501</c:v>
                </c:pt>
                <c:pt idx="43">
                  <c:v>1435237234</c:v>
                </c:pt>
                <c:pt idx="44">
                  <c:v>1473567516</c:v>
                </c:pt>
                <c:pt idx="45">
                  <c:v>1455957319</c:v>
                </c:pt>
                <c:pt idx="46">
                  <c:v>1408156892</c:v>
                </c:pt>
                <c:pt idx="47">
                  <c:v>1385372339</c:v>
                </c:pt>
                <c:pt idx="48">
                  <c:v>1951531668</c:v>
                </c:pt>
                <c:pt idx="49">
                  <c:v>1998292155</c:v>
                </c:pt>
                <c:pt idx="50">
                  <c:v>1967765222</c:v>
                </c:pt>
                <c:pt idx="51">
                  <c:v>1958626824</c:v>
                </c:pt>
                <c:pt idx="52">
                  <c:v>2039987082</c:v>
                </c:pt>
                <c:pt idx="53">
                  <c:v>1959895062</c:v>
                </c:pt>
                <c:pt idx="54">
                  <c:v>2228223655</c:v>
                </c:pt>
                <c:pt idx="55">
                  <c:v>2195423415</c:v>
                </c:pt>
                <c:pt idx="56">
                  <c:v>2134138676</c:v>
                </c:pt>
                <c:pt idx="57">
                  <c:v>2131100209</c:v>
                </c:pt>
                <c:pt idx="58">
                  <c:v>2111076821</c:v>
                </c:pt>
                <c:pt idx="59">
                  <c:v>2132951217</c:v>
                </c:pt>
                <c:pt idx="60">
                  <c:v>1796539995</c:v>
                </c:pt>
                <c:pt idx="61">
                  <c:v>1775299661</c:v>
                </c:pt>
                <c:pt idx="62">
                  <c:v>2141260818</c:v>
                </c:pt>
                <c:pt idx="63">
                  <c:v>2194019169</c:v>
                </c:pt>
                <c:pt idx="64">
                  <c:v>2078022765</c:v>
                </c:pt>
                <c:pt idx="65">
                  <c:v>2071741527</c:v>
                </c:pt>
                <c:pt idx="66">
                  <c:v>1784736865</c:v>
                </c:pt>
                <c:pt idx="67">
                  <c:v>1954100540</c:v>
                </c:pt>
                <c:pt idx="68">
                  <c:v>1951066760</c:v>
                </c:pt>
                <c:pt idx="69">
                  <c:v>1974469971</c:v>
                </c:pt>
                <c:pt idx="70">
                  <c:v>1970751920</c:v>
                </c:pt>
                <c:pt idx="71">
                  <c:v>2136130457</c:v>
                </c:pt>
                <c:pt idx="72">
                  <c:v>2053351024</c:v>
                </c:pt>
                <c:pt idx="73">
                  <c:v>2016747563</c:v>
                </c:pt>
                <c:pt idx="74">
                  <c:v>1634560248</c:v>
                </c:pt>
                <c:pt idx="75">
                  <c:v>1590146172</c:v>
                </c:pt>
                <c:pt idx="76">
                  <c:v>1672734831</c:v>
                </c:pt>
                <c:pt idx="77">
                  <c:v>1662589992</c:v>
                </c:pt>
                <c:pt idx="78">
                  <c:v>1928355483</c:v>
                </c:pt>
                <c:pt idx="79">
                  <c:v>1760401920</c:v>
                </c:pt>
                <c:pt idx="80">
                  <c:v>1833765731</c:v>
                </c:pt>
                <c:pt idx="81">
                  <c:v>1827095885</c:v>
                </c:pt>
                <c:pt idx="82">
                  <c:v>1839719188</c:v>
                </c:pt>
                <c:pt idx="83">
                  <c:v>1898921319</c:v>
                </c:pt>
                <c:pt idx="84">
                  <c:v>1891476916</c:v>
                </c:pt>
                <c:pt idx="85">
                  <c:v>1891002051</c:v>
                </c:pt>
                <c:pt idx="86">
                  <c:v>2092625520</c:v>
                </c:pt>
                <c:pt idx="87">
                  <c:v>2095596445</c:v>
                </c:pt>
                <c:pt idx="88">
                  <c:v>1989943005</c:v>
                </c:pt>
                <c:pt idx="89">
                  <c:v>2247526031</c:v>
                </c:pt>
                <c:pt idx="90">
                  <c:v>1973128339</c:v>
                </c:pt>
                <c:pt idx="91">
                  <c:v>1980446987</c:v>
                </c:pt>
                <c:pt idx="92">
                  <c:v>1901783588</c:v>
                </c:pt>
                <c:pt idx="93">
                  <c:v>1882796294</c:v>
                </c:pt>
                <c:pt idx="94">
                  <c:v>2083905735</c:v>
                </c:pt>
                <c:pt idx="95">
                  <c:v>1837766074</c:v>
                </c:pt>
                <c:pt idx="96">
                  <c:v>1655441754</c:v>
                </c:pt>
                <c:pt idx="97">
                  <c:v>1648481781</c:v>
                </c:pt>
                <c:pt idx="98">
                  <c:v>1535964272</c:v>
                </c:pt>
                <c:pt idx="99">
                  <c:v>1522190133</c:v>
                </c:pt>
                <c:pt idx="100">
                  <c:v>1527296496</c:v>
                </c:pt>
                <c:pt idx="101">
                  <c:v>1301513526</c:v>
                </c:pt>
                <c:pt idx="102">
                  <c:v>1569810896</c:v>
                </c:pt>
                <c:pt idx="103">
                  <c:v>1556889379</c:v>
                </c:pt>
                <c:pt idx="104">
                  <c:v>1645871943</c:v>
                </c:pt>
                <c:pt idx="105">
                  <c:v>1656809361</c:v>
                </c:pt>
                <c:pt idx="106">
                  <c:v>1518716489</c:v>
                </c:pt>
                <c:pt idx="107">
                  <c:v>1587572340</c:v>
                </c:pt>
                <c:pt idx="108">
                  <c:v>1585784760</c:v>
                </c:pt>
                <c:pt idx="109">
                  <c:v>1585102714</c:v>
                </c:pt>
                <c:pt idx="110">
                  <c:v>1486210226</c:v>
                </c:pt>
                <c:pt idx="111">
                  <c:v>1487183052</c:v>
                </c:pt>
                <c:pt idx="112">
                  <c:v>1479655141</c:v>
                </c:pt>
                <c:pt idx="113">
                  <c:v>1447037799</c:v>
                </c:pt>
                <c:pt idx="114">
                  <c:v>1175765715</c:v>
                </c:pt>
                <c:pt idx="115">
                  <c:v>1176142414</c:v>
                </c:pt>
                <c:pt idx="116">
                  <c:v>1093732879</c:v>
                </c:pt>
                <c:pt idx="117">
                  <c:v>1082062552</c:v>
                </c:pt>
                <c:pt idx="118">
                  <c:v>1001348599</c:v>
                </c:pt>
                <c:pt idx="119">
                  <c:v>944028672</c:v>
                </c:pt>
                <c:pt idx="120">
                  <c:v>939828694</c:v>
                </c:pt>
                <c:pt idx="121">
                  <c:v>939511866</c:v>
                </c:pt>
                <c:pt idx="122">
                  <c:v>1200939868</c:v>
                </c:pt>
                <c:pt idx="123">
                  <c:v>1198962162</c:v>
                </c:pt>
                <c:pt idx="124">
                  <c:v>1199629171</c:v>
                </c:pt>
                <c:pt idx="125">
                  <c:v>1219146113</c:v>
                </c:pt>
                <c:pt idx="126">
                  <c:v>1218901985</c:v>
                </c:pt>
                <c:pt idx="127">
                  <c:v>1222419315</c:v>
                </c:pt>
                <c:pt idx="128">
                  <c:v>1280390880</c:v>
                </c:pt>
                <c:pt idx="129">
                  <c:v>1278839281</c:v>
                </c:pt>
                <c:pt idx="130">
                  <c:v>1278043268</c:v>
                </c:pt>
                <c:pt idx="131">
                  <c:v>1277987328</c:v>
                </c:pt>
                <c:pt idx="132">
                  <c:v>1288076155</c:v>
                </c:pt>
                <c:pt idx="133">
                  <c:v>1297146356</c:v>
                </c:pt>
                <c:pt idx="134">
                  <c:v>1038268960</c:v>
                </c:pt>
                <c:pt idx="135">
                  <c:v>1045287109</c:v>
                </c:pt>
                <c:pt idx="136">
                  <c:v>1095535418</c:v>
                </c:pt>
                <c:pt idx="137">
                  <c:v>1068299960</c:v>
                </c:pt>
                <c:pt idx="138">
                  <c:v>1081534263</c:v>
                </c:pt>
                <c:pt idx="139">
                  <c:v>1088199208</c:v>
                </c:pt>
                <c:pt idx="140">
                  <c:v>1022266178</c:v>
                </c:pt>
                <c:pt idx="141">
                  <c:v>1018344234</c:v>
                </c:pt>
                <c:pt idx="142">
                  <c:v>1234519577</c:v>
                </c:pt>
                <c:pt idx="143">
                  <c:v>1613143753</c:v>
                </c:pt>
                <c:pt idx="144">
                  <c:v>1600710060</c:v>
                </c:pt>
                <c:pt idx="145">
                  <c:v>1590627219</c:v>
                </c:pt>
                <c:pt idx="146">
                  <c:v>1584523356</c:v>
                </c:pt>
                <c:pt idx="147">
                  <c:v>1573832726</c:v>
                </c:pt>
                <c:pt idx="148">
                  <c:v>1530998434</c:v>
                </c:pt>
                <c:pt idx="149">
                  <c:v>1531533989</c:v>
                </c:pt>
                <c:pt idx="150">
                  <c:v>1521105608</c:v>
                </c:pt>
                <c:pt idx="151">
                  <c:v>1511238857</c:v>
                </c:pt>
                <c:pt idx="152">
                  <c:v>1505836777</c:v>
                </c:pt>
                <c:pt idx="153">
                  <c:v>1524746262</c:v>
                </c:pt>
                <c:pt idx="154">
                  <c:v>1313813310</c:v>
                </c:pt>
                <c:pt idx="155">
                  <c:v>1289932500</c:v>
                </c:pt>
                <c:pt idx="156">
                  <c:v>1306403870</c:v>
                </c:pt>
                <c:pt idx="157">
                  <c:v>1498416558</c:v>
                </c:pt>
                <c:pt idx="158">
                  <c:v>1579512895</c:v>
                </c:pt>
                <c:pt idx="159">
                  <c:v>1590620228</c:v>
                </c:pt>
                <c:pt idx="160">
                  <c:v>1580732819</c:v>
                </c:pt>
                <c:pt idx="161">
                  <c:v>1592232930</c:v>
                </c:pt>
                <c:pt idx="162">
                  <c:v>1634945506</c:v>
                </c:pt>
                <c:pt idx="163">
                  <c:v>1641779017</c:v>
                </c:pt>
                <c:pt idx="164">
                  <c:v>1932567011</c:v>
                </c:pt>
                <c:pt idx="165">
                  <c:v>2139867185</c:v>
                </c:pt>
                <c:pt idx="166">
                  <c:v>2184364097</c:v>
                </c:pt>
                <c:pt idx="167">
                  <c:v>1863052066</c:v>
                </c:pt>
                <c:pt idx="168">
                  <c:v>1846811776</c:v>
                </c:pt>
                <c:pt idx="169">
                  <c:v>1825197117</c:v>
                </c:pt>
                <c:pt idx="170">
                  <c:v>1783932752</c:v>
                </c:pt>
                <c:pt idx="171">
                  <c:v>1776814741</c:v>
                </c:pt>
                <c:pt idx="172">
                  <c:v>1792874539</c:v>
                </c:pt>
                <c:pt idx="173">
                  <c:v>2079244424</c:v>
                </c:pt>
                <c:pt idx="174">
                  <c:v>2048829245</c:v>
                </c:pt>
                <c:pt idx="175">
                  <c:v>2048863217</c:v>
                </c:pt>
                <c:pt idx="176">
                  <c:v>1758184970</c:v>
                </c:pt>
                <c:pt idx="177">
                  <c:v>1532408085</c:v>
                </c:pt>
                <c:pt idx="178">
                  <c:v>1481402802</c:v>
                </c:pt>
                <c:pt idx="179">
                  <c:v>1433319051</c:v>
                </c:pt>
                <c:pt idx="180">
                  <c:v>1436598438</c:v>
                </c:pt>
                <c:pt idx="181">
                  <c:v>1267976181</c:v>
                </c:pt>
                <c:pt idx="182">
                  <c:v>1226538630</c:v>
                </c:pt>
                <c:pt idx="183">
                  <c:v>1349075892</c:v>
                </c:pt>
                <c:pt idx="184">
                  <c:v>1336113837</c:v>
                </c:pt>
                <c:pt idx="185">
                  <c:v>1050836315</c:v>
                </c:pt>
                <c:pt idx="186">
                  <c:v>1268192986</c:v>
                </c:pt>
                <c:pt idx="187">
                  <c:v>1261441596</c:v>
                </c:pt>
                <c:pt idx="188">
                  <c:v>1261872217</c:v>
                </c:pt>
                <c:pt idx="189">
                  <c:v>1373035577</c:v>
                </c:pt>
                <c:pt idx="190">
                  <c:v>1631820340</c:v>
                </c:pt>
                <c:pt idx="191">
                  <c:v>2154637095</c:v>
                </c:pt>
                <c:pt idx="192">
                  <c:v>2155501583</c:v>
                </c:pt>
                <c:pt idx="193">
                  <c:v>2237781514</c:v>
                </c:pt>
                <c:pt idx="194">
                  <c:v>2358357338</c:v>
                </c:pt>
                <c:pt idx="195">
                  <c:v>2241120331</c:v>
                </c:pt>
                <c:pt idx="196">
                  <c:v>2244463508</c:v>
                </c:pt>
                <c:pt idx="197">
                  <c:v>2236242901</c:v>
                </c:pt>
                <c:pt idx="198">
                  <c:v>2000874056</c:v>
                </c:pt>
                <c:pt idx="199">
                  <c:v>2006782207</c:v>
                </c:pt>
                <c:pt idx="200">
                  <c:v>2015961349</c:v>
                </c:pt>
                <c:pt idx="201">
                  <c:v>1904228674</c:v>
                </c:pt>
                <c:pt idx="202">
                  <c:v>1651505868</c:v>
                </c:pt>
                <c:pt idx="203">
                  <c:v>1144372441</c:v>
                </c:pt>
                <c:pt idx="204">
                  <c:v>1149484115</c:v>
                </c:pt>
                <c:pt idx="205">
                  <c:v>1078980666</c:v>
                </c:pt>
                <c:pt idx="206">
                  <c:v>994153387</c:v>
                </c:pt>
                <c:pt idx="207">
                  <c:v>1010394949</c:v>
                </c:pt>
                <c:pt idx="208">
                  <c:v>1008892857</c:v>
                </c:pt>
                <c:pt idx="209">
                  <c:v>1005848111</c:v>
                </c:pt>
                <c:pt idx="210">
                  <c:v>1029403067</c:v>
                </c:pt>
                <c:pt idx="211">
                  <c:v>1047994836</c:v>
                </c:pt>
                <c:pt idx="212">
                  <c:v>1225758838</c:v>
                </c:pt>
                <c:pt idx="213">
                  <c:v>1235734833</c:v>
                </c:pt>
                <c:pt idx="214">
                  <c:v>1381915266</c:v>
                </c:pt>
                <c:pt idx="215">
                  <c:v>1402241419</c:v>
                </c:pt>
                <c:pt idx="216">
                  <c:v>1724875156</c:v>
                </c:pt>
                <c:pt idx="217">
                  <c:v>1752438160</c:v>
                </c:pt>
                <c:pt idx="218">
                  <c:v>1708323773</c:v>
                </c:pt>
                <c:pt idx="219">
                  <c:v>1694552994</c:v>
                </c:pt>
                <c:pt idx="220">
                  <c:v>1682970049</c:v>
                </c:pt>
                <c:pt idx="221">
                  <c:v>1698621579</c:v>
                </c:pt>
                <c:pt idx="222">
                  <c:v>1672469552</c:v>
                </c:pt>
                <c:pt idx="223">
                  <c:v>1649945191</c:v>
                </c:pt>
                <c:pt idx="224">
                  <c:v>1490711526</c:v>
                </c:pt>
                <c:pt idx="225">
                  <c:v>1493445682</c:v>
                </c:pt>
                <c:pt idx="226">
                  <c:v>1481306971</c:v>
                </c:pt>
                <c:pt idx="227">
                  <c:v>1451836469</c:v>
                </c:pt>
                <c:pt idx="228">
                  <c:v>1136369752</c:v>
                </c:pt>
                <c:pt idx="229">
                  <c:v>1099956115</c:v>
                </c:pt>
                <c:pt idx="230">
                  <c:v>1124987399</c:v>
                </c:pt>
                <c:pt idx="231">
                  <c:v>1137144309</c:v>
                </c:pt>
                <c:pt idx="232">
                  <c:v>1177554021</c:v>
                </c:pt>
                <c:pt idx="233">
                  <c:v>1194344727</c:v>
                </c:pt>
                <c:pt idx="234">
                  <c:v>1185501666</c:v>
                </c:pt>
                <c:pt idx="235">
                  <c:v>1189422827</c:v>
                </c:pt>
                <c:pt idx="236">
                  <c:v>1154363089</c:v>
                </c:pt>
                <c:pt idx="237">
                  <c:v>1144409934</c:v>
                </c:pt>
                <c:pt idx="238">
                  <c:v>1006776378</c:v>
                </c:pt>
                <c:pt idx="239">
                  <c:v>983109447</c:v>
                </c:pt>
                <c:pt idx="240">
                  <c:v>983893523</c:v>
                </c:pt>
                <c:pt idx="241">
                  <c:v>971758856</c:v>
                </c:pt>
                <c:pt idx="242">
                  <c:v>951262363</c:v>
                </c:pt>
                <c:pt idx="243">
                  <c:v>921738504</c:v>
                </c:pt>
                <c:pt idx="244">
                  <c:v>853513809</c:v>
                </c:pt>
                <c:pt idx="245">
                  <c:v>780233017</c:v>
                </c:pt>
                <c:pt idx="246">
                  <c:v>745511896</c:v>
                </c:pt>
                <c:pt idx="247">
                  <c:v>688176487</c:v>
                </c:pt>
                <c:pt idx="248">
                  <c:v>659315502</c:v>
                </c:pt>
                <c:pt idx="249">
                  <c:v>620175565</c:v>
                </c:pt>
                <c:pt idx="250">
                  <c:v>562747332</c:v>
                </c:pt>
                <c:pt idx="251">
                  <c:v>531570699</c:v>
                </c:pt>
                <c:pt idx="252">
                  <c:v>459145598</c:v>
                </c:pt>
                <c:pt idx="253">
                  <c:v>414904840</c:v>
                </c:pt>
                <c:pt idx="254">
                  <c:v>378165426</c:v>
                </c:pt>
                <c:pt idx="255">
                  <c:v>328549304</c:v>
                </c:pt>
                <c:pt idx="256">
                  <c:v>302815950</c:v>
                </c:pt>
                <c:pt idx="257">
                  <c:v>292243846</c:v>
                </c:pt>
                <c:pt idx="258">
                  <c:v>283833998</c:v>
                </c:pt>
                <c:pt idx="259">
                  <c:v>288473287</c:v>
                </c:pt>
                <c:pt idx="260">
                  <c:v>271029935</c:v>
                </c:pt>
                <c:pt idx="261">
                  <c:v>255107092</c:v>
                </c:pt>
                <c:pt idx="262">
                  <c:v>259327256</c:v>
                </c:pt>
                <c:pt idx="263">
                  <c:v>247339181</c:v>
                </c:pt>
                <c:pt idx="264">
                  <c:v>253730098</c:v>
                </c:pt>
                <c:pt idx="265">
                  <c:v>245213687</c:v>
                </c:pt>
                <c:pt idx="266">
                  <c:v>229983506</c:v>
                </c:pt>
                <c:pt idx="267">
                  <c:v>227522876</c:v>
                </c:pt>
                <c:pt idx="268">
                  <c:v>237630480</c:v>
                </c:pt>
                <c:pt idx="269">
                  <c:v>226044012</c:v>
                </c:pt>
                <c:pt idx="270">
                  <c:v>226141828</c:v>
                </c:pt>
                <c:pt idx="271">
                  <c:v>222410242</c:v>
                </c:pt>
                <c:pt idx="272">
                  <c:v>215415300</c:v>
                </c:pt>
                <c:pt idx="273">
                  <c:v>208032402</c:v>
                </c:pt>
                <c:pt idx="274">
                  <c:v>211431625</c:v>
                </c:pt>
                <c:pt idx="275">
                  <c:v>210912574</c:v>
                </c:pt>
                <c:pt idx="276">
                  <c:v>199082784</c:v>
                </c:pt>
                <c:pt idx="277">
                  <c:v>202668405</c:v>
                </c:pt>
                <c:pt idx="278">
                  <c:v>202334628</c:v>
                </c:pt>
                <c:pt idx="279">
                  <c:v>202063404</c:v>
                </c:pt>
                <c:pt idx="280">
                  <c:v>190041866</c:v>
                </c:pt>
                <c:pt idx="281">
                  <c:v>190982607</c:v>
                </c:pt>
                <c:pt idx="282">
                  <c:v>185936444</c:v>
                </c:pt>
                <c:pt idx="283">
                  <c:v>184559897</c:v>
                </c:pt>
                <c:pt idx="284">
                  <c:v>182488579</c:v>
                </c:pt>
                <c:pt idx="285">
                  <c:v>184889382</c:v>
                </c:pt>
                <c:pt idx="286">
                  <c:v>172583833</c:v>
                </c:pt>
                <c:pt idx="287">
                  <c:v>169204652</c:v>
                </c:pt>
                <c:pt idx="288">
                  <c:v>168574229</c:v>
                </c:pt>
                <c:pt idx="289">
                  <c:v>163251543</c:v>
                </c:pt>
                <c:pt idx="290">
                  <c:v>162113107</c:v>
                </c:pt>
                <c:pt idx="291">
                  <c:v>160849947</c:v>
                </c:pt>
                <c:pt idx="292">
                  <c:v>160266949</c:v>
                </c:pt>
                <c:pt idx="293">
                  <c:v>157932635</c:v>
                </c:pt>
                <c:pt idx="294">
                  <c:v>156025320</c:v>
                </c:pt>
                <c:pt idx="295">
                  <c:v>148905917</c:v>
                </c:pt>
                <c:pt idx="296">
                  <c:v>151648411</c:v>
                </c:pt>
                <c:pt idx="297">
                  <c:v>149124245</c:v>
                </c:pt>
                <c:pt idx="298">
                  <c:v>153458480</c:v>
                </c:pt>
                <c:pt idx="299">
                  <c:v>152491823</c:v>
                </c:pt>
                <c:pt idx="300">
                  <c:v>151578546</c:v>
                </c:pt>
                <c:pt idx="301">
                  <c:v>152134229</c:v>
                </c:pt>
                <c:pt idx="302">
                  <c:v>151864335</c:v>
                </c:pt>
                <c:pt idx="303">
                  <c:v>155837163</c:v>
                </c:pt>
                <c:pt idx="304">
                  <c:v>159006532</c:v>
                </c:pt>
                <c:pt idx="305">
                  <c:v>159332669</c:v>
                </c:pt>
                <c:pt idx="306">
                  <c:v>158332354</c:v>
                </c:pt>
                <c:pt idx="307">
                  <c:v>157947713</c:v>
                </c:pt>
                <c:pt idx="308">
                  <c:v>153354615</c:v>
                </c:pt>
                <c:pt idx="309">
                  <c:v>153876303</c:v>
                </c:pt>
                <c:pt idx="310">
                  <c:v>151056946</c:v>
                </c:pt>
                <c:pt idx="311">
                  <c:v>150363060</c:v>
                </c:pt>
                <c:pt idx="312">
                  <c:v>148729325</c:v>
                </c:pt>
                <c:pt idx="313">
                  <c:v>148573515</c:v>
                </c:pt>
                <c:pt idx="314">
                  <c:v>169959702</c:v>
                </c:pt>
                <c:pt idx="315">
                  <c:v>164527266</c:v>
                </c:pt>
                <c:pt idx="316">
                  <c:v>159070390</c:v>
                </c:pt>
                <c:pt idx="317">
                  <c:v>157677205</c:v>
                </c:pt>
                <c:pt idx="318">
                  <c:v>156512830</c:v>
                </c:pt>
                <c:pt idx="319">
                  <c:v>156358445</c:v>
                </c:pt>
                <c:pt idx="320">
                  <c:v>157062086</c:v>
                </c:pt>
                <c:pt idx="321">
                  <c:v>154449960</c:v>
                </c:pt>
                <c:pt idx="322">
                  <c:v>149882530</c:v>
                </c:pt>
                <c:pt idx="323">
                  <c:v>149001856</c:v>
                </c:pt>
                <c:pt idx="324">
                  <c:v>148170502</c:v>
                </c:pt>
                <c:pt idx="325">
                  <c:v>152607233</c:v>
                </c:pt>
                <c:pt idx="326">
                  <c:v>129193291</c:v>
                </c:pt>
                <c:pt idx="327">
                  <c:v>127580096</c:v>
                </c:pt>
                <c:pt idx="328">
                  <c:v>126633078</c:v>
                </c:pt>
                <c:pt idx="329">
                  <c:v>137857685</c:v>
                </c:pt>
                <c:pt idx="330">
                  <c:v>140791367</c:v>
                </c:pt>
                <c:pt idx="331">
                  <c:v>140265429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CC0-4C45-AF25-637AC6B46B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12265344"/>
        <c:axId val="1712270384"/>
      </c:lineChart>
      <c:dateAx>
        <c:axId val="1712265344"/>
        <c:scaling>
          <c:orientation val="minMax"/>
        </c:scaling>
        <c:delete val="0"/>
        <c:axPos val="b"/>
        <c:numFmt formatCode="mmm/yyyy" sourceLinked="1"/>
        <c:majorTickMark val="out"/>
        <c:minorTickMark val="none"/>
        <c:tickLblPos val="nextTo"/>
        <c:spPr>
          <a:ln>
            <a:solidFill>
              <a:schemeClr val="bg1">
                <a:lumMod val="75000"/>
              </a:schemeClr>
            </a:solidFill>
          </a:ln>
        </c:spPr>
        <c:crossAx val="1712270384"/>
        <c:crosses val="autoZero"/>
        <c:auto val="0"/>
        <c:lblOffset val="100"/>
        <c:baseTimeUnit val="months"/>
      </c:dateAx>
      <c:valAx>
        <c:axId val="171227038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spPr>
          <a:ln>
            <a:solidFill>
              <a:schemeClr val="bg1">
                <a:lumMod val="75000"/>
              </a:schemeClr>
            </a:solidFill>
          </a:ln>
        </c:spPr>
        <c:crossAx val="1712265344"/>
        <c:crosses val="autoZero"/>
        <c:crossBetween val="between"/>
      </c:valAx>
      <c:spPr>
        <a:ln>
          <a:solidFill>
            <a:schemeClr val="bg1">
              <a:lumMod val="75000"/>
            </a:schemeClr>
          </a:solidFill>
        </a:ln>
      </c:spPr>
    </c:plotArea>
    <c:plotVisOnly val="0"/>
    <c:dispBlanksAs val="gap"/>
    <c:showDLblsOverMax val="0"/>
  </c:chart>
  <c:spPr>
    <a:ln>
      <a:noFill/>
    </a:ln>
  </c:spPr>
  <c:txPr>
    <a:bodyPr/>
    <a:lstStyle/>
    <a:p>
      <a:pPr>
        <a:defRPr sz="800"/>
      </a:pPr>
      <a:endParaRPr lang="es-CL"/>
    </a:p>
  </c:tx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12</xdr:row>
      <xdr:rowOff>0</xdr:rowOff>
    </xdr:from>
    <xdr:to>
      <xdr:col>20</xdr:col>
      <xdr:colOff>0</xdr:colOff>
      <xdr:row>37</xdr:row>
      <xdr:rowOff>28125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leychile.cl/Navegar?idNorma=6728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U389"/>
  <sheetViews>
    <sheetView tabSelected="1" workbookViewId="0"/>
  </sheetViews>
  <sheetFormatPr baseColWidth="10" defaultColWidth="11.3828125" defaultRowHeight="10.75" x14ac:dyDescent="0.3"/>
  <cols>
    <col min="1" max="1" width="2.84375" style="3" customWidth="1"/>
    <col min="2" max="2" width="11.3828125" style="7"/>
    <col min="3" max="8" width="11.3828125" style="3" hidden="1" customWidth="1"/>
    <col min="9" max="9" width="12.84375" style="3" hidden="1" customWidth="1"/>
    <col min="10" max="12" width="11.3828125" style="3" hidden="1" customWidth="1"/>
    <col min="13" max="13" width="11.3828125" style="17" hidden="1" customWidth="1"/>
    <col min="14" max="20" width="11.3828125" style="3" customWidth="1"/>
    <col min="21" max="21" width="11.3828125" style="17" customWidth="1"/>
    <col min="22" max="16384" width="11.3828125" style="3"/>
  </cols>
  <sheetData>
    <row r="1" spans="2:21" x14ac:dyDescent="0.3">
      <c r="M1" s="3"/>
      <c r="U1" s="3"/>
    </row>
    <row r="2" spans="2:21" ht="18.45" x14ac:dyDescent="0.5">
      <c r="B2" s="2" t="s">
        <v>4</v>
      </c>
      <c r="M2" s="3"/>
      <c r="U2" s="3"/>
    </row>
    <row r="3" spans="2:21" x14ac:dyDescent="0.3">
      <c r="B3" s="4" t="s">
        <v>9</v>
      </c>
      <c r="M3" s="3"/>
      <c r="U3" s="3"/>
    </row>
    <row r="4" spans="2:21" x14ac:dyDescent="0.3">
      <c r="B4" s="4"/>
      <c r="M4" s="3"/>
      <c r="U4" s="3"/>
    </row>
    <row r="5" spans="2:21" ht="18.75" customHeight="1" x14ac:dyDescent="0.3">
      <c r="B5" s="5" t="s">
        <v>7</v>
      </c>
      <c r="M5" s="3"/>
      <c r="U5" s="3"/>
    </row>
    <row r="6" spans="2:21" ht="18.75" customHeight="1" x14ac:dyDescent="0.3">
      <c r="B6" s="1" t="s">
        <v>5</v>
      </c>
      <c r="M6" s="3"/>
      <c r="U6" s="3"/>
    </row>
    <row r="7" spans="2:21" hidden="1" x14ac:dyDescent="0.3">
      <c r="B7" s="5" t="s">
        <v>8</v>
      </c>
      <c r="M7" s="3"/>
      <c r="U7" s="3"/>
    </row>
    <row r="8" spans="2:21" hidden="1" x14ac:dyDescent="0.3">
      <c r="B8" s="4" t="s">
        <v>5</v>
      </c>
      <c r="M8" s="3"/>
      <c r="U8" s="3"/>
    </row>
    <row r="9" spans="2:21" x14ac:dyDescent="0.3">
      <c r="B9" s="4"/>
      <c r="M9" s="3"/>
      <c r="U9" s="3"/>
    </row>
    <row r="10" spans="2:21" x14ac:dyDescent="0.3">
      <c r="B10" s="4" t="str">
        <f>"Actualizado a "&amp;TEXT($B$47,"mmmm")&amp;" "&amp;TEXT($B$47,"yyyy")</f>
        <v>Actualizado a julio 2023</v>
      </c>
      <c r="M10" s="3"/>
      <c r="U10" s="3"/>
    </row>
    <row r="11" spans="2:21" x14ac:dyDescent="0.3">
      <c r="B11" s="4" t="s">
        <v>16</v>
      </c>
      <c r="M11" s="3"/>
      <c r="U11" s="3"/>
    </row>
    <row r="12" spans="2:21" x14ac:dyDescent="0.3">
      <c r="B12" s="4"/>
      <c r="M12" s="3"/>
      <c r="U12" s="3"/>
    </row>
    <row r="13" spans="2:21" x14ac:dyDescent="0.3">
      <c r="B13" s="4"/>
      <c r="M13" s="3"/>
      <c r="U13" s="3"/>
    </row>
    <row r="14" spans="2:21" x14ac:dyDescent="0.3">
      <c r="B14" s="4"/>
      <c r="M14" s="3"/>
      <c r="U14" s="3"/>
    </row>
    <row r="15" spans="2:21" x14ac:dyDescent="0.3">
      <c r="B15" s="4"/>
      <c r="M15" s="3"/>
      <c r="U15" s="3"/>
    </row>
    <row r="16" spans="2:21" x14ac:dyDescent="0.3">
      <c r="B16" s="4"/>
      <c r="M16" s="3"/>
      <c r="U16" s="3"/>
    </row>
    <row r="17" spans="2:21" x14ac:dyDescent="0.3">
      <c r="B17" s="4"/>
      <c r="M17" s="3"/>
      <c r="U17" s="3"/>
    </row>
    <row r="18" spans="2:21" x14ac:dyDescent="0.3">
      <c r="B18" s="4"/>
      <c r="M18" s="3"/>
      <c r="U18" s="3"/>
    </row>
    <row r="19" spans="2:21" x14ac:dyDescent="0.3">
      <c r="B19" s="4"/>
      <c r="M19" s="3"/>
      <c r="U19" s="3"/>
    </row>
    <row r="20" spans="2:21" x14ac:dyDescent="0.3">
      <c r="B20" s="4"/>
      <c r="M20" s="3"/>
      <c r="U20" s="3"/>
    </row>
    <row r="21" spans="2:21" x14ac:dyDescent="0.3">
      <c r="B21" s="4"/>
      <c r="M21" s="3"/>
      <c r="U21" s="3"/>
    </row>
    <row r="22" spans="2:21" x14ac:dyDescent="0.3">
      <c r="B22" s="4"/>
      <c r="M22" s="3"/>
      <c r="U22" s="3"/>
    </row>
    <row r="23" spans="2:21" x14ac:dyDescent="0.3">
      <c r="B23" s="4"/>
      <c r="M23" s="3"/>
      <c r="U23" s="3"/>
    </row>
    <row r="24" spans="2:21" x14ac:dyDescent="0.3">
      <c r="B24" s="4"/>
      <c r="M24" s="3"/>
      <c r="U24" s="3"/>
    </row>
    <row r="25" spans="2:21" x14ac:dyDescent="0.3">
      <c r="B25" s="4"/>
      <c r="M25" s="3"/>
      <c r="U25" s="3"/>
    </row>
    <row r="26" spans="2:21" x14ac:dyDescent="0.3">
      <c r="B26" s="4"/>
      <c r="M26" s="3"/>
      <c r="U26" s="3"/>
    </row>
    <row r="27" spans="2:21" x14ac:dyDescent="0.3">
      <c r="B27" s="4"/>
      <c r="M27" s="3"/>
      <c r="U27" s="3"/>
    </row>
    <row r="28" spans="2:21" x14ac:dyDescent="0.3">
      <c r="B28" s="4"/>
      <c r="M28" s="3"/>
      <c r="U28" s="3"/>
    </row>
    <row r="29" spans="2:21" x14ac:dyDescent="0.3">
      <c r="B29" s="4"/>
      <c r="M29" s="3"/>
      <c r="U29" s="3"/>
    </row>
    <row r="30" spans="2:21" x14ac:dyDescent="0.3">
      <c r="B30" s="4"/>
      <c r="M30" s="3"/>
      <c r="U30" s="3"/>
    </row>
    <row r="31" spans="2:21" x14ac:dyDescent="0.3">
      <c r="B31" s="4"/>
      <c r="M31" s="3"/>
      <c r="U31" s="3"/>
    </row>
    <row r="32" spans="2:21" x14ac:dyDescent="0.3">
      <c r="B32" s="4"/>
      <c r="M32" s="3"/>
      <c r="U32" s="3"/>
    </row>
    <row r="33" spans="2:21" x14ac:dyDescent="0.3">
      <c r="B33" s="4"/>
      <c r="M33" s="3"/>
      <c r="U33" s="3"/>
    </row>
    <row r="34" spans="2:21" x14ac:dyDescent="0.3">
      <c r="B34" s="4"/>
      <c r="M34" s="3"/>
      <c r="U34" s="3"/>
    </row>
    <row r="35" spans="2:21" x14ac:dyDescent="0.3">
      <c r="B35" s="4"/>
      <c r="M35" s="3"/>
      <c r="U35" s="3"/>
    </row>
    <row r="36" spans="2:21" x14ac:dyDescent="0.3">
      <c r="B36" s="4"/>
      <c r="M36" s="3"/>
      <c r="U36" s="3"/>
    </row>
    <row r="37" spans="2:21" x14ac:dyDescent="0.3">
      <c r="B37" s="4"/>
      <c r="M37" s="3"/>
      <c r="U37" s="3"/>
    </row>
    <row r="38" spans="2:21" x14ac:dyDescent="0.3">
      <c r="B38" s="4"/>
      <c r="M38" s="3"/>
      <c r="U38" s="3"/>
    </row>
    <row r="39" spans="2:21" x14ac:dyDescent="0.3">
      <c r="B39" s="4"/>
      <c r="M39" s="3"/>
      <c r="U39" s="3"/>
    </row>
    <row r="40" spans="2:21" s="6" customFormat="1" ht="42.9" x14ac:dyDescent="0.3">
      <c r="B40" s="14" t="s">
        <v>0</v>
      </c>
      <c r="C40" s="15" t="s">
        <v>13</v>
      </c>
      <c r="D40" s="15" t="s">
        <v>1</v>
      </c>
      <c r="E40" s="15" t="s">
        <v>12</v>
      </c>
      <c r="F40" s="15" t="s">
        <v>2</v>
      </c>
      <c r="G40" s="15" t="s">
        <v>3</v>
      </c>
      <c r="H40" s="15" t="s">
        <v>11</v>
      </c>
      <c r="I40" s="15" t="s">
        <v>15</v>
      </c>
      <c r="J40" s="15" t="s">
        <v>6</v>
      </c>
      <c r="K40" s="15" t="s">
        <v>6</v>
      </c>
      <c r="L40" s="15" t="s">
        <v>10</v>
      </c>
      <c r="M40" s="22" t="str">
        <f>"Total aportes  - 12 meses móviles - "&amp;B6</f>
        <v>Total aportes  - 12 meses móviles - Cifras en $</v>
      </c>
      <c r="N40" s="14" t="str">
        <f t="shared" ref="N40:T40" si="0">C40</f>
        <v>Rentas
del mes</v>
      </c>
      <c r="O40" s="14" t="str">
        <f t="shared" si="0"/>
        <v>Reembolsos por prestaciones</v>
      </c>
      <c r="P40" s="14" t="str">
        <f t="shared" si="0"/>
        <v>Subsidios
del mes</v>
      </c>
      <c r="Q40" s="14" t="str">
        <f t="shared" si="0"/>
        <v>Pólizas por renta vitalicia</v>
      </c>
      <c r="R40" s="14" t="str">
        <f t="shared" si="0"/>
        <v>Diferencia por licitaciones</v>
      </c>
      <c r="S40" s="14" t="str">
        <f t="shared" si="0"/>
        <v>Ajustes y devoluciones</v>
      </c>
      <c r="T40" s="14" t="str">
        <f t="shared" si="0"/>
        <v>Total aportes del mes</v>
      </c>
      <c r="U40" s="14" t="s">
        <v>14</v>
      </c>
    </row>
    <row r="41" spans="2:21" hidden="1" x14ac:dyDescent="0.3">
      <c r="B41" s="11"/>
      <c r="C41" s="8"/>
      <c r="D41" s="8"/>
      <c r="E41" s="8"/>
      <c r="F41" s="8"/>
      <c r="G41" s="8"/>
      <c r="H41" s="8"/>
      <c r="I41" s="8"/>
      <c r="J41" s="9"/>
      <c r="K41" s="21" t="str">
        <f>IF(COUNTIF(I94:$I$389,I41)=0,"","Revisar")</f>
        <v/>
      </c>
      <c r="L41" s="10"/>
      <c r="M41" s="18"/>
      <c r="N41" s="12"/>
      <c r="O41" s="12"/>
      <c r="P41" s="12"/>
      <c r="Q41" s="12"/>
      <c r="R41" s="12"/>
      <c r="S41" s="12"/>
      <c r="T41" s="12"/>
      <c r="U41" s="19"/>
    </row>
    <row r="42" spans="2:21" hidden="1" x14ac:dyDescent="0.3">
      <c r="B42" s="11">
        <v>45261</v>
      </c>
      <c r="C42" s="8"/>
      <c r="D42" s="8"/>
      <c r="E42" s="8"/>
      <c r="F42" s="8"/>
      <c r="G42" s="8"/>
      <c r="H42" s="8"/>
      <c r="I42" s="8"/>
      <c r="J42" s="9"/>
      <c r="K42" s="21"/>
      <c r="L42" s="10"/>
      <c r="M42" s="18"/>
      <c r="N42" s="12"/>
      <c r="O42" s="12"/>
      <c r="P42" s="12"/>
      <c r="Q42" s="12"/>
      <c r="R42" s="12"/>
      <c r="S42" s="12"/>
      <c r="T42" s="12"/>
      <c r="U42" s="19"/>
    </row>
    <row r="43" spans="2:21" hidden="1" x14ac:dyDescent="0.3">
      <c r="B43" s="11">
        <v>45231</v>
      </c>
      <c r="C43" s="8"/>
      <c r="D43" s="8"/>
      <c r="E43" s="8"/>
      <c r="F43" s="8"/>
      <c r="G43" s="8"/>
      <c r="H43" s="8"/>
      <c r="I43" s="8"/>
      <c r="J43" s="9"/>
      <c r="K43" s="21"/>
      <c r="L43" s="10"/>
      <c r="M43" s="18"/>
      <c r="N43" s="12"/>
      <c r="O43" s="12"/>
      <c r="P43" s="12"/>
      <c r="Q43" s="12"/>
      <c r="R43" s="12"/>
      <c r="S43" s="12"/>
      <c r="T43" s="12"/>
      <c r="U43" s="19"/>
    </row>
    <row r="44" spans="2:21" hidden="1" x14ac:dyDescent="0.3">
      <c r="B44" s="11">
        <v>45200</v>
      </c>
      <c r="C44" s="8"/>
      <c r="D44" s="8"/>
      <c r="E44" s="8"/>
      <c r="F44" s="8"/>
      <c r="G44" s="8"/>
      <c r="H44" s="8"/>
      <c r="I44" s="8"/>
      <c r="J44" s="9"/>
      <c r="K44" s="21"/>
      <c r="L44" s="10"/>
      <c r="M44" s="18"/>
      <c r="N44" s="12"/>
      <c r="O44" s="12"/>
      <c r="P44" s="12"/>
      <c r="Q44" s="12"/>
      <c r="R44" s="12"/>
      <c r="S44" s="12"/>
      <c r="T44" s="12"/>
      <c r="U44" s="19"/>
    </row>
    <row r="45" spans="2:21" hidden="1" x14ac:dyDescent="0.3">
      <c r="B45" s="11">
        <v>45170</v>
      </c>
      <c r="C45" s="8"/>
      <c r="D45" s="8"/>
      <c r="E45" s="8"/>
      <c r="F45" s="8"/>
      <c r="G45" s="8"/>
      <c r="H45" s="8"/>
      <c r="I45" s="8"/>
      <c r="J45" s="9"/>
      <c r="K45" s="21"/>
      <c r="L45" s="10"/>
      <c r="M45" s="18"/>
      <c r="N45" s="12"/>
      <c r="O45" s="12"/>
      <c r="P45" s="12"/>
      <c r="Q45" s="12"/>
      <c r="R45" s="12"/>
      <c r="S45" s="12"/>
      <c r="T45" s="12"/>
      <c r="U45" s="19"/>
    </row>
    <row r="46" spans="2:21" hidden="1" x14ac:dyDescent="0.3">
      <c r="B46" s="11">
        <v>45139</v>
      </c>
      <c r="C46" s="8"/>
      <c r="D46" s="8"/>
      <c r="E46" s="8"/>
      <c r="F46" s="8"/>
      <c r="G46" s="8"/>
      <c r="H46" s="8"/>
      <c r="I46" s="8"/>
      <c r="J46" s="9"/>
      <c r="K46" s="21"/>
      <c r="L46" s="10"/>
      <c r="M46" s="18"/>
      <c r="N46" s="12"/>
      <c r="O46" s="12"/>
      <c r="P46" s="12"/>
      <c r="Q46" s="12"/>
      <c r="R46" s="12"/>
      <c r="S46" s="12"/>
      <c r="T46" s="12"/>
      <c r="U46" s="19"/>
    </row>
    <row r="47" spans="2:21" x14ac:dyDescent="0.3">
      <c r="B47" s="11">
        <v>45108</v>
      </c>
      <c r="C47" s="8">
        <v>122002123</v>
      </c>
      <c r="D47" s="8">
        <v>20360985</v>
      </c>
      <c r="E47" s="8">
        <v>0</v>
      </c>
      <c r="F47" s="8">
        <v>0</v>
      </c>
      <c r="G47" s="8">
        <v>0</v>
      </c>
      <c r="H47" s="8">
        <v>0</v>
      </c>
      <c r="I47" s="8">
        <v>142363108</v>
      </c>
      <c r="J47" s="9">
        <f t="shared" ref="J47" si="1">I47-SUM(C47:H47)</f>
        <v>0</v>
      </c>
      <c r="K47" s="21" t="str">
        <f>IF(COUNTIF(I48:$I$389,I47)=0,"","Revisar")</f>
        <v/>
      </c>
      <c r="L47" s="10">
        <v>36086.31</v>
      </c>
      <c r="M47" s="18">
        <f>SUM(T47:T58)</f>
        <v>1431602879</v>
      </c>
      <c r="N47" s="12">
        <f t="shared" ref="N47" si="2">IF($B$6=$B$7,C47/$L47,C47)</f>
        <v>122002123</v>
      </c>
      <c r="O47" s="12">
        <f t="shared" ref="O47" si="3">IF($B$6=$B$7,D47/$L47,D47)</f>
        <v>20360985</v>
      </c>
      <c r="P47" s="12">
        <f t="shared" ref="P47" si="4">IF($B$6=$B$7,E47/$L47,E47)</f>
        <v>0</v>
      </c>
      <c r="Q47" s="12">
        <f t="shared" ref="Q47" si="5">IF($B$6=$B$7,F47/$L47,F47)</f>
        <v>0</v>
      </c>
      <c r="R47" s="12">
        <f t="shared" ref="R47" si="6">IF($B$6=$B$7,G47/$L47,G47)</f>
        <v>0</v>
      </c>
      <c r="S47" s="12">
        <f t="shared" ref="S47" si="7">IF($B$6=$B$7,H47/$L47,H47)</f>
        <v>0</v>
      </c>
      <c r="T47" s="12">
        <f t="shared" ref="T47" si="8">IF($B$6=$B$7,I47/$L47,I47)</f>
        <v>142363108</v>
      </c>
      <c r="U47" s="19">
        <f t="shared" ref="U47" si="9">SUM(T47:T58)</f>
        <v>1431602879</v>
      </c>
    </row>
    <row r="48" spans="2:21" x14ac:dyDescent="0.3">
      <c r="B48" s="11">
        <v>45078</v>
      </c>
      <c r="C48" s="8">
        <v>107424047</v>
      </c>
      <c r="D48" s="8">
        <v>25445750</v>
      </c>
      <c r="E48" s="8">
        <v>816258</v>
      </c>
      <c r="F48" s="8">
        <v>0</v>
      </c>
      <c r="G48" s="8">
        <v>0</v>
      </c>
      <c r="H48" s="8">
        <v>0</v>
      </c>
      <c r="I48" s="8">
        <v>133686055</v>
      </c>
      <c r="J48" s="9">
        <f t="shared" ref="J48" si="10">I48-SUM(C48:H48)</f>
        <v>0</v>
      </c>
      <c r="K48" s="21" t="str">
        <f>IF(COUNTIF(I49:$I$389,I48)=0,"","Revisar")</f>
        <v/>
      </c>
      <c r="L48" s="10">
        <v>36071.449999999997</v>
      </c>
      <c r="M48" s="18">
        <f>SUM(T48:T59)</f>
        <v>1393468646</v>
      </c>
      <c r="N48" s="12">
        <f t="shared" ref="N48" si="11">IF($B$6=$B$7,C48/$L48,C48)</f>
        <v>107424047</v>
      </c>
      <c r="O48" s="12">
        <f t="shared" ref="O48" si="12">IF($B$6=$B$7,D48/$L48,D48)</f>
        <v>25445750</v>
      </c>
      <c r="P48" s="12">
        <f t="shared" ref="P48" si="13">IF($B$6=$B$7,E48/$L48,E48)</f>
        <v>816258</v>
      </c>
      <c r="Q48" s="12">
        <f t="shared" ref="Q48" si="14">IF($B$6=$B$7,F48/$L48,F48)</f>
        <v>0</v>
      </c>
      <c r="R48" s="12">
        <f t="shared" ref="R48" si="15">IF($B$6=$B$7,G48/$L48,G48)</f>
        <v>0</v>
      </c>
      <c r="S48" s="12">
        <f t="shared" ref="S48" si="16">IF($B$6=$B$7,H48/$L48,H48)</f>
        <v>0</v>
      </c>
      <c r="T48" s="12">
        <f t="shared" ref="T48" si="17">IF($B$6=$B$7,I48/$L48,I48)</f>
        <v>133686055</v>
      </c>
      <c r="U48" s="19">
        <f t="shared" ref="U48" si="18">SUM(T48:T59)</f>
        <v>1393468646</v>
      </c>
    </row>
    <row r="49" spans="2:21" x14ac:dyDescent="0.3">
      <c r="B49" s="11">
        <v>45047</v>
      </c>
      <c r="C49" s="8">
        <v>102832635</v>
      </c>
      <c r="D49" s="8">
        <v>15409843</v>
      </c>
      <c r="E49" s="8">
        <v>5461020</v>
      </c>
      <c r="F49" s="8">
        <v>0</v>
      </c>
      <c r="G49" s="8">
        <v>0</v>
      </c>
      <c r="H49" s="8">
        <v>0</v>
      </c>
      <c r="I49" s="8">
        <v>123703498</v>
      </c>
      <c r="J49" s="9">
        <f t="shared" ref="J49" si="19">I49-SUM(C49:H49)</f>
        <v>0</v>
      </c>
      <c r="K49" s="21" t="str">
        <f>IF(COUNTIF(I50:$I$389,I49)=0,"","Revisar")</f>
        <v/>
      </c>
      <c r="L49" s="10">
        <v>35977.22</v>
      </c>
      <c r="M49" s="18">
        <f>SUM(T49:T60)</f>
        <v>1368118103</v>
      </c>
      <c r="N49" s="12">
        <f t="shared" ref="N49" si="20">IF($B$6=$B$7,C49/$L49,C49)</f>
        <v>102832635</v>
      </c>
      <c r="O49" s="12">
        <f t="shared" ref="O49" si="21">IF($B$6=$B$7,D49/$L49,D49)</f>
        <v>15409843</v>
      </c>
      <c r="P49" s="12">
        <f t="shared" ref="P49" si="22">IF($B$6=$B$7,E49/$L49,E49)</f>
        <v>5461020</v>
      </c>
      <c r="Q49" s="12">
        <f t="shared" ref="Q49" si="23">IF($B$6=$B$7,F49/$L49,F49)</f>
        <v>0</v>
      </c>
      <c r="R49" s="12">
        <f t="shared" ref="R49" si="24">IF($B$6=$B$7,G49/$L49,G49)</f>
        <v>0</v>
      </c>
      <c r="S49" s="12">
        <f t="shared" ref="S49" si="25">IF($B$6=$B$7,H49/$L49,H49)</f>
        <v>0</v>
      </c>
      <c r="T49" s="12">
        <f t="shared" ref="T49" si="26">IF($B$6=$B$7,I49/$L49,I49)</f>
        <v>123703498</v>
      </c>
      <c r="U49" s="19">
        <f t="shared" ref="U49" si="27">SUM(T49:T60)</f>
        <v>1368118103</v>
      </c>
    </row>
    <row r="50" spans="2:21" x14ac:dyDescent="0.3">
      <c r="B50" s="11">
        <v>45017</v>
      </c>
      <c r="C50" s="8">
        <v>112477955</v>
      </c>
      <c r="D50" s="8">
        <v>17567165</v>
      </c>
      <c r="E50" s="8">
        <v>0</v>
      </c>
      <c r="F50" s="8">
        <v>0</v>
      </c>
      <c r="G50" s="8">
        <v>0</v>
      </c>
      <c r="H50" s="8">
        <v>0</v>
      </c>
      <c r="I50" s="8">
        <v>130045120</v>
      </c>
      <c r="J50" s="9">
        <f t="shared" ref="J50" si="28">I50-SUM(C50:H50)</f>
        <v>0</v>
      </c>
      <c r="K50" s="21" t="str">
        <f>IF(COUNTIF(I51:$I$389,I50)=0,"","Revisar")</f>
        <v/>
      </c>
      <c r="L50" s="10">
        <v>35643.050000000003</v>
      </c>
      <c r="M50" s="18">
        <f>SUM(T50:T61)</f>
        <v>1356915385</v>
      </c>
      <c r="N50" s="12">
        <f t="shared" ref="N50" si="29">IF($B$6=$B$7,C50/$L50,C50)</f>
        <v>112477955</v>
      </c>
      <c r="O50" s="12">
        <f t="shared" ref="O50" si="30">IF($B$6=$B$7,D50/$L50,D50)</f>
        <v>17567165</v>
      </c>
      <c r="P50" s="12">
        <f t="shared" ref="P50" si="31">IF($B$6=$B$7,E50/$L50,E50)</f>
        <v>0</v>
      </c>
      <c r="Q50" s="12">
        <f t="shared" ref="Q50" si="32">IF($B$6=$B$7,F50/$L50,F50)</f>
        <v>0</v>
      </c>
      <c r="R50" s="12">
        <f t="shared" ref="R50" si="33">IF($B$6=$B$7,G50/$L50,G50)</f>
        <v>0</v>
      </c>
      <c r="S50" s="12">
        <f t="shared" ref="S50" si="34">IF($B$6=$B$7,H50/$L50,H50)</f>
        <v>0</v>
      </c>
      <c r="T50" s="12">
        <f t="shared" ref="T50" si="35">IF($B$6=$B$7,I50/$L50,I50)</f>
        <v>130045120</v>
      </c>
      <c r="U50" s="19">
        <f t="shared" ref="U50" si="36">SUM(T50:T61)</f>
        <v>1356915385</v>
      </c>
    </row>
    <row r="51" spans="2:21" x14ac:dyDescent="0.3">
      <c r="B51" s="11">
        <v>44986</v>
      </c>
      <c r="C51" s="8">
        <v>106492607</v>
      </c>
      <c r="D51" s="8">
        <v>6786358</v>
      </c>
      <c r="E51" s="8">
        <v>0</v>
      </c>
      <c r="F51" s="8">
        <v>0</v>
      </c>
      <c r="G51" s="8">
        <v>0</v>
      </c>
      <c r="H51" s="8">
        <v>0</v>
      </c>
      <c r="I51" s="8">
        <v>113278965</v>
      </c>
      <c r="J51" s="9">
        <f t="shared" ref="J51" si="37">I51-SUM(C51:H51)</f>
        <v>0</v>
      </c>
      <c r="K51" s="21" t="str">
        <f>IF(COUNTIF(I52:$I$389,I51)=0,"","Revisar")</f>
        <v/>
      </c>
      <c r="L51" s="10">
        <v>35600.75</v>
      </c>
      <c r="M51" s="18">
        <f t="shared" ref="M51" si="38">SUM(T51:T62)</f>
        <v>1322875605</v>
      </c>
      <c r="N51" s="12">
        <f t="shared" ref="N51" si="39">IF($B$6=$B$7,C51/$L51,C51)</f>
        <v>106492607</v>
      </c>
      <c r="O51" s="12">
        <f t="shared" ref="O51" si="40">IF($B$6=$B$7,D51/$L51,D51)</f>
        <v>6786358</v>
      </c>
      <c r="P51" s="12">
        <f t="shared" ref="P51" si="41">IF($B$6=$B$7,E51/$L51,E51)</f>
        <v>0</v>
      </c>
      <c r="Q51" s="12">
        <f t="shared" ref="Q51" si="42">IF($B$6=$B$7,F51/$L51,F51)</f>
        <v>0</v>
      </c>
      <c r="R51" s="12">
        <f t="shared" ref="R51" si="43">IF($B$6=$B$7,G51/$L51,G51)</f>
        <v>0</v>
      </c>
      <c r="S51" s="12">
        <f t="shared" ref="S51" si="44">IF($B$6=$B$7,H51/$L51,H51)</f>
        <v>0</v>
      </c>
      <c r="T51" s="12">
        <f t="shared" ref="T51" si="45">IF($B$6=$B$7,I51/$L51,I51)</f>
        <v>113278965</v>
      </c>
      <c r="U51" s="19">
        <f t="shared" ref="U51" si="46">SUM(T51:T62)</f>
        <v>1322875605</v>
      </c>
    </row>
    <row r="52" spans="2:21" x14ac:dyDescent="0.3">
      <c r="B52" s="11">
        <v>44958</v>
      </c>
      <c r="C52" s="8">
        <v>99930440</v>
      </c>
      <c r="D52" s="8">
        <v>11050277</v>
      </c>
      <c r="E52" s="8">
        <v>0</v>
      </c>
      <c r="F52" s="8">
        <v>0</v>
      </c>
      <c r="G52" s="8">
        <v>0</v>
      </c>
      <c r="H52" s="8">
        <v>0</v>
      </c>
      <c r="I52" s="8">
        <v>110980717</v>
      </c>
      <c r="J52" s="9">
        <f t="shared" ref="J52" si="47">I52-SUM(C52:H52)</f>
        <v>0</v>
      </c>
      <c r="K52" s="21" t="str">
        <f>IF(COUNTIF(I53:$I$389,I52)=0,"","Revisar")</f>
        <v/>
      </c>
      <c r="L52" s="10">
        <v>35318.199999999997</v>
      </c>
      <c r="M52" s="18">
        <f t="shared" ref="M52" si="48">SUM(T52:T63)</f>
        <v>1324953926</v>
      </c>
      <c r="N52" s="12">
        <f t="shared" ref="N52" si="49">IF($B$6=$B$7,C52/$L52,C52)</f>
        <v>99930440</v>
      </c>
      <c r="O52" s="12">
        <f t="shared" ref="O52" si="50">IF($B$6=$B$7,D52/$L52,D52)</f>
        <v>11050277</v>
      </c>
      <c r="P52" s="12">
        <f t="shared" ref="P52" si="51">IF($B$6=$B$7,E52/$L52,E52)</f>
        <v>0</v>
      </c>
      <c r="Q52" s="12">
        <f t="shared" ref="Q52" si="52">IF($B$6=$B$7,F52/$L52,F52)</f>
        <v>0</v>
      </c>
      <c r="R52" s="12">
        <f t="shared" ref="R52" si="53">IF($B$6=$B$7,G52/$L52,G52)</f>
        <v>0</v>
      </c>
      <c r="S52" s="12">
        <f t="shared" ref="S52" si="54">IF($B$6=$B$7,H52/$L52,H52)</f>
        <v>0</v>
      </c>
      <c r="T52" s="12">
        <f t="shared" ref="T52" si="55">IF($B$6=$B$7,I52/$L52,I52)</f>
        <v>110980717</v>
      </c>
      <c r="U52" s="19">
        <f t="shared" ref="U52:U58" si="56">SUM(T52:T63)</f>
        <v>1324953926</v>
      </c>
    </row>
    <row r="53" spans="2:21" x14ac:dyDescent="0.3">
      <c r="B53" s="11">
        <v>44927</v>
      </c>
      <c r="C53" s="8">
        <v>100190490</v>
      </c>
      <c r="D53" s="8">
        <v>4509081</v>
      </c>
      <c r="E53" s="8">
        <v>0</v>
      </c>
      <c r="F53" s="8">
        <v>0</v>
      </c>
      <c r="G53" s="8">
        <v>0</v>
      </c>
      <c r="H53" s="8">
        <v>0</v>
      </c>
      <c r="I53" s="8">
        <v>104699571</v>
      </c>
      <c r="J53" s="9">
        <f t="shared" ref="J53" si="57">I53-SUM(C53:H53)</f>
        <v>0</v>
      </c>
      <c r="K53" s="21" t="str">
        <f>IF(COUNTIF(I54:$I$389,I53)=0,"","Revisar")</f>
        <v/>
      </c>
      <c r="L53" s="10">
        <v>35232.980000000003</v>
      </c>
      <c r="M53" s="18">
        <f t="shared" ref="M53" si="58">SUM(T53:T64)</f>
        <v>1312684003</v>
      </c>
      <c r="N53" s="12">
        <f t="shared" ref="N53" si="59">IF($B$6=$B$7,C53/$L53,C53)</f>
        <v>100190490</v>
      </c>
      <c r="O53" s="12">
        <f t="shared" ref="O53" si="60">IF($B$6=$B$7,D53/$L53,D53)</f>
        <v>4509081</v>
      </c>
      <c r="P53" s="12">
        <f t="shared" ref="P53" si="61">IF($B$6=$B$7,E53/$L53,E53)</f>
        <v>0</v>
      </c>
      <c r="Q53" s="12">
        <f t="shared" ref="Q53" si="62">IF($B$6=$B$7,F53/$L53,F53)</f>
        <v>0</v>
      </c>
      <c r="R53" s="12">
        <f t="shared" ref="R53" si="63">IF($B$6=$B$7,G53/$L53,G53)</f>
        <v>0</v>
      </c>
      <c r="S53" s="12">
        <f t="shared" ref="S53" si="64">IF($B$6=$B$7,H53/$L53,H53)</f>
        <v>0</v>
      </c>
      <c r="T53" s="12">
        <f t="shared" ref="T53" si="65">IF($B$6=$B$7,I53/$L53,I53)</f>
        <v>104699571</v>
      </c>
      <c r="U53" s="19">
        <f t="shared" si="56"/>
        <v>1312684003</v>
      </c>
    </row>
    <row r="54" spans="2:21" x14ac:dyDescent="0.3">
      <c r="B54" s="11">
        <v>44896</v>
      </c>
      <c r="C54" s="8">
        <v>97052266</v>
      </c>
      <c r="D54" s="8">
        <v>35073577</v>
      </c>
      <c r="E54" s="8">
        <v>0</v>
      </c>
      <c r="F54" s="8">
        <v>0</v>
      </c>
      <c r="G54" s="8">
        <v>0</v>
      </c>
      <c r="H54" s="8">
        <v>0</v>
      </c>
      <c r="I54" s="8">
        <v>132125843</v>
      </c>
      <c r="J54" s="9">
        <f t="shared" ref="J54" si="66">I54-SUM(C54:H54)</f>
        <v>0</v>
      </c>
      <c r="K54" s="21" t="str">
        <f>IF(COUNTIF(I55:$I$389,I54)=0,"","Revisar")</f>
        <v/>
      </c>
      <c r="L54" s="10">
        <v>34863.919999999998</v>
      </c>
      <c r="M54" s="18">
        <f t="shared" ref="M54:M55" si="67">SUM(T54:T65)</f>
        <v>1288764478</v>
      </c>
      <c r="N54" s="12">
        <f t="shared" ref="N54" si="68">IF($B$6=$B$7,C54/$L54,C54)</f>
        <v>97052266</v>
      </c>
      <c r="O54" s="12">
        <f t="shared" ref="O54" si="69">IF($B$6=$B$7,D54/$L54,D54)</f>
        <v>35073577</v>
      </c>
      <c r="P54" s="12">
        <f t="shared" ref="P54" si="70">IF($B$6=$B$7,E54/$L54,E54)</f>
        <v>0</v>
      </c>
      <c r="Q54" s="12">
        <f t="shared" ref="Q54" si="71">IF($B$6=$B$7,F54/$L54,F54)</f>
        <v>0</v>
      </c>
      <c r="R54" s="12">
        <f t="shared" ref="R54" si="72">IF($B$6=$B$7,G54/$L54,G54)</f>
        <v>0</v>
      </c>
      <c r="S54" s="12">
        <f t="shared" ref="S54" si="73">IF($B$6=$B$7,H54/$L54,H54)</f>
        <v>0</v>
      </c>
      <c r="T54" s="12">
        <f t="shared" ref="T54" si="74">IF($B$6=$B$7,I54/$L54,I54)</f>
        <v>132125843</v>
      </c>
      <c r="U54" s="19">
        <f t="shared" si="56"/>
        <v>1288764478</v>
      </c>
    </row>
    <row r="55" spans="2:21" x14ac:dyDescent="0.3">
      <c r="B55" s="11">
        <v>44866</v>
      </c>
      <c r="C55" s="8">
        <v>100108732</v>
      </c>
      <c r="D55" s="8">
        <v>14597730</v>
      </c>
      <c r="E55" s="8">
        <v>8841371</v>
      </c>
      <c r="F55" s="8">
        <v>0</v>
      </c>
      <c r="G55" s="8">
        <v>0</v>
      </c>
      <c r="H55" s="8">
        <v>0</v>
      </c>
      <c r="I55" s="8">
        <v>123547833</v>
      </c>
      <c r="J55" s="9">
        <f t="shared" ref="J55" si="75">I55-SUM(C55:H55)</f>
        <v>0</v>
      </c>
      <c r="K55" s="21" t="str">
        <f>IF(COUNTIF(I56:$I$389,I55)=0,"","Revisar")</f>
        <v/>
      </c>
      <c r="L55" s="10">
        <v>34725.089999999997</v>
      </c>
      <c r="M55" s="18">
        <f t="shared" si="67"/>
        <v>1283104445</v>
      </c>
      <c r="N55" s="12">
        <f t="shared" ref="N55" si="76">IF($B$6=$B$7,C55/$L55,C55)</f>
        <v>100108732</v>
      </c>
      <c r="O55" s="12">
        <f t="shared" ref="O55" si="77">IF($B$6=$B$7,D55/$L55,D55)</f>
        <v>14597730</v>
      </c>
      <c r="P55" s="12">
        <f t="shared" ref="P55" si="78">IF($B$6=$B$7,E55/$L55,E55)</f>
        <v>8841371</v>
      </c>
      <c r="Q55" s="12">
        <f t="shared" ref="Q55" si="79">IF($B$6=$B$7,F55/$L55,F55)</f>
        <v>0</v>
      </c>
      <c r="R55" s="12">
        <f t="shared" ref="R55" si="80">IF($B$6=$B$7,G55/$L55,G55)</f>
        <v>0</v>
      </c>
      <c r="S55" s="12">
        <f t="shared" ref="S55" si="81">IF($B$6=$B$7,H55/$L55,H55)</f>
        <v>0</v>
      </c>
      <c r="T55" s="12">
        <f t="shared" ref="T55" si="82">IF($B$6=$B$7,I55/$L55,I55)</f>
        <v>123547833</v>
      </c>
      <c r="U55" s="19">
        <f t="shared" si="56"/>
        <v>1283104445</v>
      </c>
    </row>
    <row r="56" spans="2:21" x14ac:dyDescent="0.3">
      <c r="B56" s="11">
        <v>44835</v>
      </c>
      <c r="C56" s="8">
        <v>95171215</v>
      </c>
      <c r="D56" s="8">
        <v>8323586</v>
      </c>
      <c r="E56" s="8">
        <v>0</v>
      </c>
      <c r="F56" s="8">
        <v>0</v>
      </c>
      <c r="G56" s="8">
        <v>0</v>
      </c>
      <c r="H56" s="8">
        <v>-35000</v>
      </c>
      <c r="I56" s="8">
        <v>103459801</v>
      </c>
      <c r="J56" s="9">
        <f t="shared" ref="J56" si="83">I56-SUM(C56:H56)</f>
        <v>0</v>
      </c>
      <c r="K56" s="21" t="str">
        <f>IF(COUNTIF(I57:$I$389,I56)=0,"","Revisar")</f>
        <v/>
      </c>
      <c r="L56" s="10">
        <v>34381.040000000001</v>
      </c>
      <c r="M56" s="18">
        <f t="shared" ref="M56" si="84">SUM(T56:T67)</f>
        <v>1251121782</v>
      </c>
      <c r="N56" s="12">
        <f t="shared" ref="N56" si="85">IF($B$6=$B$7,C56/$L56,C56)</f>
        <v>95171215</v>
      </c>
      <c r="O56" s="12">
        <f t="shared" ref="O56" si="86">IF($B$6=$B$7,D56/$L56,D56)</f>
        <v>8323586</v>
      </c>
      <c r="P56" s="12">
        <f t="shared" ref="P56" si="87">IF($B$6=$B$7,E56/$L56,E56)</f>
        <v>0</v>
      </c>
      <c r="Q56" s="12">
        <f t="shared" ref="Q56" si="88">IF($B$6=$B$7,F56/$L56,F56)</f>
        <v>0</v>
      </c>
      <c r="R56" s="12">
        <f t="shared" ref="R56" si="89">IF($B$6=$B$7,G56/$L56,G56)</f>
        <v>0</v>
      </c>
      <c r="S56" s="12">
        <f t="shared" ref="S56" si="90">IF($B$6=$B$7,H56/$L56,H56)</f>
        <v>-35000</v>
      </c>
      <c r="T56" s="12">
        <f t="shared" ref="T56" si="91">IF($B$6=$B$7,I56/$L56,I56)</f>
        <v>103459801</v>
      </c>
      <c r="U56" s="19">
        <f t="shared" si="56"/>
        <v>1251121782</v>
      </c>
    </row>
    <row r="57" spans="2:21" x14ac:dyDescent="0.3">
      <c r="B57" s="11">
        <v>44805</v>
      </c>
      <c r="C57" s="8">
        <v>100893258</v>
      </c>
      <c r="D57" s="8">
        <v>1876659</v>
      </c>
      <c r="E57" s="8">
        <v>13021667</v>
      </c>
      <c r="F57" s="8">
        <v>0</v>
      </c>
      <c r="G57" s="8">
        <v>0</v>
      </c>
      <c r="H57" s="8">
        <v>0</v>
      </c>
      <c r="I57" s="8">
        <v>115791584</v>
      </c>
      <c r="J57" s="9">
        <f t="shared" ref="J57" si="92">I57-SUM(C57:H57)</f>
        <v>0</v>
      </c>
      <c r="K57" s="21" t="str">
        <f>IF(COUNTIF(I58:$I$389,I57)=0,"","Revisar")</f>
        <v/>
      </c>
      <c r="L57" s="10">
        <v>33973.360000000001</v>
      </c>
      <c r="M57" s="18">
        <f t="shared" ref="M57" si="93">SUM(T57:T68)</f>
        <v>1256456188</v>
      </c>
      <c r="N57" s="12">
        <f t="shared" ref="N57" si="94">IF($B$6=$B$7,C57/$L57,C57)</f>
        <v>100893258</v>
      </c>
      <c r="O57" s="12">
        <f t="shared" ref="O57" si="95">IF($B$6=$B$7,D57/$L57,D57)</f>
        <v>1876659</v>
      </c>
      <c r="P57" s="12">
        <f t="shared" ref="P57" si="96">IF($B$6=$B$7,E57/$L57,E57)</f>
        <v>13021667</v>
      </c>
      <c r="Q57" s="12">
        <f t="shared" ref="Q57" si="97">IF($B$6=$B$7,F57/$L57,F57)</f>
        <v>0</v>
      </c>
      <c r="R57" s="12">
        <f t="shared" ref="R57" si="98">IF($B$6=$B$7,G57/$L57,G57)</f>
        <v>0</v>
      </c>
      <c r="S57" s="12">
        <f t="shared" ref="S57" si="99">IF($B$6=$B$7,H57/$L57,H57)</f>
        <v>0</v>
      </c>
      <c r="T57" s="12">
        <f t="shared" ref="T57" si="100">IF($B$6=$B$7,I57/$L57,I57)</f>
        <v>115791584</v>
      </c>
      <c r="U57" s="19">
        <f t="shared" si="56"/>
        <v>1256456188</v>
      </c>
    </row>
    <row r="58" spans="2:21" x14ac:dyDescent="0.3">
      <c r="B58" s="11">
        <v>44774</v>
      </c>
      <c r="C58" s="8">
        <v>93869493</v>
      </c>
      <c r="D58" s="8">
        <v>4051291</v>
      </c>
      <c r="E58" s="8">
        <v>0</v>
      </c>
      <c r="F58" s="8">
        <v>0</v>
      </c>
      <c r="G58" s="8">
        <v>0</v>
      </c>
      <c r="H58" s="8">
        <v>0</v>
      </c>
      <c r="I58" s="8">
        <v>97920784</v>
      </c>
      <c r="J58" s="9">
        <f t="shared" ref="J58" si="101">I58-SUM(C58:H58)</f>
        <v>0</v>
      </c>
      <c r="K58" s="21" t="str">
        <f>IF(COUNTIF(I59:$I$389,I58)=0,"","Revisar")</f>
        <v/>
      </c>
      <c r="L58" s="10">
        <v>33594.58</v>
      </c>
      <c r="M58" s="18">
        <f t="shared" ref="M58" si="102">SUM(T58:T69)</f>
        <v>1230188658</v>
      </c>
      <c r="N58" s="12">
        <f t="shared" ref="N58" si="103">IF($B$6=$B$7,C58/$L58,C58)</f>
        <v>93869493</v>
      </c>
      <c r="O58" s="12">
        <f t="shared" ref="O58" si="104">IF($B$6=$B$7,D58/$L58,D58)</f>
        <v>4051291</v>
      </c>
      <c r="P58" s="12">
        <f t="shared" ref="P58" si="105">IF($B$6=$B$7,E58/$L58,E58)</f>
        <v>0</v>
      </c>
      <c r="Q58" s="12">
        <f t="shared" ref="Q58" si="106">IF($B$6=$B$7,F58/$L58,F58)</f>
        <v>0</v>
      </c>
      <c r="R58" s="12">
        <f t="shared" ref="R58" si="107">IF($B$6=$B$7,G58/$L58,G58)</f>
        <v>0</v>
      </c>
      <c r="S58" s="12">
        <f t="shared" ref="S58" si="108">IF($B$6=$B$7,H58/$L58,H58)</f>
        <v>0</v>
      </c>
      <c r="T58" s="12">
        <f t="shared" ref="T58" si="109">IF($B$6=$B$7,I58/$L58,I58)</f>
        <v>97920784</v>
      </c>
      <c r="U58" s="19">
        <f t="shared" si="56"/>
        <v>1230188658</v>
      </c>
    </row>
    <row r="59" spans="2:21" x14ac:dyDescent="0.3">
      <c r="B59" s="11">
        <v>44743</v>
      </c>
      <c r="C59" s="8">
        <v>95453779</v>
      </c>
      <c r="D59" s="8">
        <v>6422444</v>
      </c>
      <c r="E59" s="8">
        <v>2352652</v>
      </c>
      <c r="F59" s="8">
        <v>0</v>
      </c>
      <c r="G59" s="8">
        <v>0</v>
      </c>
      <c r="H59" s="8">
        <v>0</v>
      </c>
      <c r="I59" s="8">
        <v>104228875</v>
      </c>
      <c r="J59" s="9">
        <f t="shared" ref="J59" si="110">I59-SUM(C59:H59)</f>
        <v>0</v>
      </c>
      <c r="K59" s="21" t="str">
        <f>IF(COUNTIF(I60:$I$389,I59)=0,"","Revisar")</f>
        <v/>
      </c>
      <c r="L59" s="10">
        <v>33263.08</v>
      </c>
      <c r="M59" s="18">
        <f t="shared" ref="M59" si="111">SUM(T59:T70)</f>
        <v>1230154980</v>
      </c>
      <c r="N59" s="12">
        <f t="shared" ref="N59" si="112">IF($B$6=$B$7,C59/$L59,C59)</f>
        <v>95453779</v>
      </c>
      <c r="O59" s="12">
        <f t="shared" ref="O59" si="113">IF($B$6=$B$7,D59/$L59,D59)</f>
        <v>6422444</v>
      </c>
      <c r="P59" s="12">
        <f t="shared" ref="P59" si="114">IF($B$6=$B$7,E59/$L59,E59)</f>
        <v>2352652</v>
      </c>
      <c r="Q59" s="12">
        <f t="shared" ref="Q59" si="115">IF($B$6=$B$7,F59/$L59,F59)</f>
        <v>0</v>
      </c>
      <c r="R59" s="12">
        <f t="shared" ref="R59" si="116">IF($B$6=$B$7,G59/$L59,G59)</f>
        <v>0</v>
      </c>
      <c r="S59" s="12">
        <f t="shared" ref="S59" si="117">IF($B$6=$B$7,H59/$L59,H59)</f>
        <v>0</v>
      </c>
      <c r="T59" s="12">
        <f t="shared" ref="T59" si="118">IF($B$6=$B$7,I59/$L59,I59)</f>
        <v>104228875</v>
      </c>
      <c r="U59" s="19">
        <f t="shared" ref="U59" si="119">SUM(T59:T70)</f>
        <v>1230154980</v>
      </c>
    </row>
    <row r="60" spans="2:21" x14ac:dyDescent="0.3">
      <c r="B60" s="11">
        <v>44713</v>
      </c>
      <c r="C60" s="8">
        <v>106172676</v>
      </c>
      <c r="D60" s="8">
        <v>2162836</v>
      </c>
      <c r="E60" s="8">
        <v>0</v>
      </c>
      <c r="F60" s="8">
        <v>0</v>
      </c>
      <c r="G60" s="8">
        <v>0</v>
      </c>
      <c r="H60" s="8">
        <v>0</v>
      </c>
      <c r="I60" s="8">
        <v>108335512</v>
      </c>
      <c r="J60" s="9">
        <f t="shared" ref="J60:J61" si="120">I60-SUM(C60:H60)</f>
        <v>0</v>
      </c>
      <c r="K60" s="21" t="str">
        <f>IF(COUNTIF(I61:$I$389,I60)=0,"","Revisar")</f>
        <v/>
      </c>
      <c r="L60" s="10">
        <v>32811.71</v>
      </c>
      <c r="M60" s="18">
        <f t="shared" ref="M60:M62" si="121">SUM(T60:T71)</f>
        <v>1243162444</v>
      </c>
      <c r="N60" s="12">
        <f t="shared" ref="N60:N123" si="122">IF($B$6=$B$7,C60/$L60,C60)</f>
        <v>106172676</v>
      </c>
      <c r="O60" s="12">
        <f t="shared" ref="O60:O123" si="123">IF($B$6=$B$7,D60/$L60,D60)</f>
        <v>2162836</v>
      </c>
      <c r="P60" s="12">
        <f t="shared" ref="P60:P123" si="124">IF($B$6=$B$7,E60/$L60,E60)</f>
        <v>0</v>
      </c>
      <c r="Q60" s="12">
        <f t="shared" ref="Q60:Q123" si="125">IF($B$6=$B$7,F60/$L60,F60)</f>
        <v>0</v>
      </c>
      <c r="R60" s="12">
        <f t="shared" ref="R60:R123" si="126">IF($B$6=$B$7,G60/$L60,G60)</f>
        <v>0</v>
      </c>
      <c r="S60" s="12">
        <f t="shared" ref="S60:S123" si="127">IF($B$6=$B$7,H60/$L60,H60)</f>
        <v>0</v>
      </c>
      <c r="T60" s="12">
        <f t="shared" ref="T60:T123" si="128">IF($B$6=$B$7,I60/$L60,I60)</f>
        <v>108335512</v>
      </c>
      <c r="U60" s="19">
        <f t="shared" ref="U60" si="129">SUM(T60:T71)</f>
        <v>1243162444</v>
      </c>
    </row>
    <row r="61" spans="2:21" x14ac:dyDescent="0.3">
      <c r="B61" s="11">
        <v>44682</v>
      </c>
      <c r="C61" s="8">
        <v>101149108</v>
      </c>
      <c r="D61" s="8">
        <v>9806634</v>
      </c>
      <c r="E61" s="8">
        <v>1545038</v>
      </c>
      <c r="F61" s="8">
        <v>0</v>
      </c>
      <c r="G61" s="8">
        <v>0</v>
      </c>
      <c r="H61" s="8">
        <v>0</v>
      </c>
      <c r="I61" s="8">
        <v>112500780</v>
      </c>
      <c r="J61" s="9">
        <f t="shared" si="120"/>
        <v>0</v>
      </c>
      <c r="K61" s="21" t="str">
        <f>IF(COUNTIF(I62:$I$389,I61)=0,"","Revisar")</f>
        <v/>
      </c>
      <c r="L61" s="10">
        <v>32445.88</v>
      </c>
      <c r="M61" s="18">
        <f t="shared" si="121"/>
        <v>1227431614</v>
      </c>
      <c r="N61" s="12">
        <f t="shared" si="122"/>
        <v>101149108</v>
      </c>
      <c r="O61" s="12">
        <f t="shared" si="123"/>
        <v>9806634</v>
      </c>
      <c r="P61" s="12">
        <f t="shared" si="124"/>
        <v>1545038</v>
      </c>
      <c r="Q61" s="12">
        <f t="shared" si="125"/>
        <v>0</v>
      </c>
      <c r="R61" s="12">
        <f t="shared" si="126"/>
        <v>0</v>
      </c>
      <c r="S61" s="12">
        <f t="shared" si="127"/>
        <v>0</v>
      </c>
      <c r="T61" s="12">
        <f t="shared" si="128"/>
        <v>112500780</v>
      </c>
      <c r="U61" s="19">
        <f t="shared" ref="U61" si="130">SUM(T61:T72)</f>
        <v>1227431614</v>
      </c>
    </row>
    <row r="62" spans="2:21" ht="12.75" customHeight="1" x14ac:dyDescent="0.3">
      <c r="B62" s="11">
        <v>44652</v>
      </c>
      <c r="C62" s="8">
        <v>91824181</v>
      </c>
      <c r="D62" s="8">
        <v>3947139</v>
      </c>
      <c r="E62" s="8">
        <v>234020</v>
      </c>
      <c r="F62" s="8">
        <v>0</v>
      </c>
      <c r="G62" s="8">
        <v>0</v>
      </c>
      <c r="H62" s="8">
        <v>0</v>
      </c>
      <c r="I62" s="8">
        <v>96005340</v>
      </c>
      <c r="J62" s="9">
        <f t="shared" ref="J62:J67" si="131">I62-SUM(C62:H62)</f>
        <v>0</v>
      </c>
      <c r="K62" s="21" t="str">
        <f>IF(COUNTIF(I63:$I$389,I62)=0,"","Revisar")</f>
        <v/>
      </c>
      <c r="L62" s="10">
        <v>31875.1</v>
      </c>
      <c r="M62" s="18">
        <f t="shared" si="121"/>
        <v>1236293000</v>
      </c>
      <c r="N62" s="12">
        <f t="shared" si="122"/>
        <v>91824181</v>
      </c>
      <c r="O62" s="12">
        <f t="shared" si="123"/>
        <v>3947139</v>
      </c>
      <c r="P62" s="12">
        <f t="shared" si="124"/>
        <v>234020</v>
      </c>
      <c r="Q62" s="12">
        <f t="shared" si="125"/>
        <v>0</v>
      </c>
      <c r="R62" s="12">
        <f t="shared" si="126"/>
        <v>0</v>
      </c>
      <c r="S62" s="12">
        <f t="shared" si="127"/>
        <v>0</v>
      </c>
      <c r="T62" s="12">
        <f t="shared" si="128"/>
        <v>96005340</v>
      </c>
      <c r="U62" s="19">
        <f t="shared" ref="U62:U68" si="132">SUM(T62:T73)</f>
        <v>1236293000</v>
      </c>
    </row>
    <row r="63" spans="2:21" ht="12.75" customHeight="1" x14ac:dyDescent="0.3">
      <c r="B63" s="11">
        <v>44621</v>
      </c>
      <c r="C63" s="8">
        <v>98423737</v>
      </c>
      <c r="D63" s="8">
        <v>10770711</v>
      </c>
      <c r="E63" s="8">
        <v>6162838</v>
      </c>
      <c r="F63" s="8">
        <v>0</v>
      </c>
      <c r="G63" s="8">
        <v>0</v>
      </c>
      <c r="H63" s="8">
        <v>0</v>
      </c>
      <c r="I63" s="8">
        <v>115357286</v>
      </c>
      <c r="J63" s="9">
        <f t="shared" si="131"/>
        <v>0</v>
      </c>
      <c r="K63" s="21" t="str">
        <f>IF(COUNTIF(I64:$I$389,I63)=0,"","Revisar")</f>
        <v/>
      </c>
      <c r="L63" s="10">
        <v>31678.720000000001</v>
      </c>
      <c r="M63" s="18">
        <f>SUM(T63:T74)</f>
        <v>1217039913</v>
      </c>
      <c r="N63" s="12">
        <f t="shared" si="122"/>
        <v>98423737</v>
      </c>
      <c r="O63" s="12">
        <f t="shared" si="123"/>
        <v>10770711</v>
      </c>
      <c r="P63" s="12">
        <f t="shared" si="124"/>
        <v>6162838</v>
      </c>
      <c r="Q63" s="12">
        <f t="shared" si="125"/>
        <v>0</v>
      </c>
      <c r="R63" s="12">
        <f t="shared" si="126"/>
        <v>0</v>
      </c>
      <c r="S63" s="12">
        <f t="shared" si="127"/>
        <v>0</v>
      </c>
      <c r="T63" s="12">
        <f t="shared" si="128"/>
        <v>115357286</v>
      </c>
      <c r="U63" s="19">
        <f t="shared" si="132"/>
        <v>1217039913</v>
      </c>
    </row>
    <row r="64" spans="2:21" x14ac:dyDescent="0.3">
      <c r="B64" s="11">
        <v>44593</v>
      </c>
      <c r="C64" s="8">
        <v>93037609</v>
      </c>
      <c r="D64" s="8">
        <v>5673185</v>
      </c>
      <c r="E64" s="8">
        <v>0</v>
      </c>
      <c r="F64" s="8">
        <v>0</v>
      </c>
      <c r="G64" s="8">
        <v>0</v>
      </c>
      <c r="H64" s="8">
        <v>0</v>
      </c>
      <c r="I64" s="8">
        <v>98710794</v>
      </c>
      <c r="J64" s="9">
        <f t="shared" si="131"/>
        <v>0</v>
      </c>
      <c r="K64" s="21" t="str">
        <f>IF(COUNTIF(I65:$I$389,I64)=0,"","Revisar")</f>
        <v/>
      </c>
      <c r="L64" s="10">
        <v>31365.01</v>
      </c>
      <c r="M64" s="18">
        <f t="shared" ref="M64" si="133">SUM(T64:T75)</f>
        <v>1179612695</v>
      </c>
      <c r="N64" s="12">
        <f t="shared" si="122"/>
        <v>93037609</v>
      </c>
      <c r="O64" s="12">
        <f t="shared" si="123"/>
        <v>5673185</v>
      </c>
      <c r="P64" s="12">
        <f t="shared" si="124"/>
        <v>0</v>
      </c>
      <c r="Q64" s="12">
        <f t="shared" si="125"/>
        <v>0</v>
      </c>
      <c r="R64" s="12">
        <f t="shared" si="126"/>
        <v>0</v>
      </c>
      <c r="S64" s="12">
        <f t="shared" si="127"/>
        <v>0</v>
      </c>
      <c r="T64" s="12">
        <f t="shared" si="128"/>
        <v>98710794</v>
      </c>
      <c r="U64" s="19">
        <f t="shared" si="132"/>
        <v>1179612695</v>
      </c>
    </row>
    <row r="65" spans="2:21" x14ac:dyDescent="0.3">
      <c r="B65" s="11">
        <v>44562</v>
      </c>
      <c r="C65" s="8">
        <v>78500761</v>
      </c>
      <c r="D65" s="8">
        <v>1110332</v>
      </c>
      <c r="E65" s="8">
        <v>1168953</v>
      </c>
      <c r="F65" s="8">
        <v>0</v>
      </c>
      <c r="G65" s="8">
        <v>0</v>
      </c>
      <c r="H65" s="8">
        <v>0</v>
      </c>
      <c r="I65" s="8">
        <v>80780046</v>
      </c>
      <c r="J65" s="9">
        <f t="shared" si="131"/>
        <v>0</v>
      </c>
      <c r="K65" s="21" t="str">
        <f>IF(COUNTIF(I66:$I$389,I65)=0,"","Revisar")</f>
        <v/>
      </c>
      <c r="L65" s="10">
        <v>31084.55</v>
      </c>
      <c r="M65" s="18">
        <f t="shared" ref="M65" si="134">SUM(T65:T76)</f>
        <v>1183986019</v>
      </c>
      <c r="N65" s="12">
        <f t="shared" si="122"/>
        <v>78500761</v>
      </c>
      <c r="O65" s="12">
        <f t="shared" si="123"/>
        <v>1110332</v>
      </c>
      <c r="P65" s="12">
        <f t="shared" si="124"/>
        <v>1168953</v>
      </c>
      <c r="Q65" s="12">
        <f t="shared" si="125"/>
        <v>0</v>
      </c>
      <c r="R65" s="12">
        <f t="shared" si="126"/>
        <v>0</v>
      </c>
      <c r="S65" s="12">
        <f t="shared" si="127"/>
        <v>0</v>
      </c>
      <c r="T65" s="12">
        <f t="shared" si="128"/>
        <v>80780046</v>
      </c>
      <c r="U65" s="19">
        <f t="shared" si="132"/>
        <v>1183986019</v>
      </c>
    </row>
    <row r="66" spans="2:21" x14ac:dyDescent="0.3">
      <c r="B66" s="11">
        <v>44531</v>
      </c>
      <c r="C66" s="8">
        <v>91774186</v>
      </c>
      <c r="D66" s="8">
        <v>34691624</v>
      </c>
      <c r="E66" s="8">
        <v>0</v>
      </c>
      <c r="F66" s="8">
        <v>0</v>
      </c>
      <c r="G66" s="8">
        <v>0</v>
      </c>
      <c r="H66" s="8">
        <v>0</v>
      </c>
      <c r="I66" s="8">
        <v>126465810</v>
      </c>
      <c r="J66" s="9">
        <f t="shared" si="131"/>
        <v>0</v>
      </c>
      <c r="K66" s="21" t="str">
        <f>IF(COUNTIF(I67:$I$389,I66)=0,"","Revisar")</f>
        <v/>
      </c>
      <c r="L66" s="10">
        <v>30912.07</v>
      </c>
      <c r="M66" s="18">
        <f t="shared" ref="M66" si="135">SUM(T66:T77)</f>
        <v>1189756367</v>
      </c>
      <c r="N66" s="12">
        <f t="shared" si="122"/>
        <v>91774186</v>
      </c>
      <c r="O66" s="12">
        <f t="shared" si="123"/>
        <v>34691624</v>
      </c>
      <c r="P66" s="12">
        <f t="shared" si="124"/>
        <v>0</v>
      </c>
      <c r="Q66" s="12">
        <f t="shared" si="125"/>
        <v>0</v>
      </c>
      <c r="R66" s="12">
        <f t="shared" si="126"/>
        <v>0</v>
      </c>
      <c r="S66" s="12">
        <f t="shared" si="127"/>
        <v>0</v>
      </c>
      <c r="T66" s="12">
        <f t="shared" si="128"/>
        <v>126465810</v>
      </c>
      <c r="U66" s="19">
        <f t="shared" si="132"/>
        <v>1189756367</v>
      </c>
    </row>
    <row r="67" spans="2:21" x14ac:dyDescent="0.3">
      <c r="B67" s="11">
        <v>44501</v>
      </c>
      <c r="C67" s="8">
        <v>88714929</v>
      </c>
      <c r="D67" s="8">
        <v>2850241</v>
      </c>
      <c r="E67" s="8">
        <v>0</v>
      </c>
      <c r="F67" s="8">
        <v>0</v>
      </c>
      <c r="G67" s="8">
        <v>0</v>
      </c>
      <c r="H67" s="8">
        <v>0</v>
      </c>
      <c r="I67" s="8">
        <v>91565170</v>
      </c>
      <c r="J67" s="9">
        <f t="shared" si="131"/>
        <v>0</v>
      </c>
      <c r="K67" s="21" t="str">
        <f>IF(COUNTIF(I68:$I$389,I67)=0,"","Revisar")</f>
        <v/>
      </c>
      <c r="L67" s="10">
        <v>30564.77</v>
      </c>
      <c r="M67" s="18">
        <f t="shared" ref="M67" si="136">SUM(T67:T78)</f>
        <v>1193896561</v>
      </c>
      <c r="N67" s="12">
        <f t="shared" si="122"/>
        <v>88714929</v>
      </c>
      <c r="O67" s="12">
        <f t="shared" si="123"/>
        <v>2850241</v>
      </c>
      <c r="P67" s="12">
        <f t="shared" si="124"/>
        <v>0</v>
      </c>
      <c r="Q67" s="12">
        <f t="shared" si="125"/>
        <v>0</v>
      </c>
      <c r="R67" s="12">
        <f t="shared" si="126"/>
        <v>0</v>
      </c>
      <c r="S67" s="12">
        <f t="shared" si="127"/>
        <v>0</v>
      </c>
      <c r="T67" s="12">
        <f t="shared" si="128"/>
        <v>91565170</v>
      </c>
      <c r="U67" s="19">
        <f t="shared" si="132"/>
        <v>1193896561</v>
      </c>
    </row>
    <row r="68" spans="2:21" x14ac:dyDescent="0.3">
      <c r="B68" s="11">
        <v>44470</v>
      </c>
      <c r="C68" s="8">
        <v>98642837</v>
      </c>
      <c r="D68" s="8">
        <v>2473405</v>
      </c>
      <c r="E68" s="8">
        <v>7677965</v>
      </c>
      <c r="F68" s="8">
        <v>0</v>
      </c>
      <c r="G68" s="8">
        <v>0</v>
      </c>
      <c r="H68" s="8">
        <v>0</v>
      </c>
      <c r="I68" s="8">
        <v>108794207</v>
      </c>
      <c r="J68" s="9">
        <f t="shared" ref="J68" si="137">I68-SUM(C68:H68)</f>
        <v>0</v>
      </c>
      <c r="K68" s="21" t="str">
        <f>IF(COUNTIF(I69:$I$389,I68)=0,"","Revisar")</f>
        <v/>
      </c>
      <c r="L68" s="10">
        <v>30124.43</v>
      </c>
      <c r="M68" s="18">
        <f t="shared" ref="M68" si="138">SUM(T68:T79)</f>
        <v>1195488320</v>
      </c>
      <c r="N68" s="12">
        <f t="shared" si="122"/>
        <v>98642837</v>
      </c>
      <c r="O68" s="12">
        <f t="shared" si="123"/>
        <v>2473405</v>
      </c>
      <c r="P68" s="12">
        <f t="shared" si="124"/>
        <v>7677965</v>
      </c>
      <c r="Q68" s="12">
        <f t="shared" si="125"/>
        <v>0</v>
      </c>
      <c r="R68" s="12">
        <f t="shared" si="126"/>
        <v>0</v>
      </c>
      <c r="S68" s="12">
        <f t="shared" si="127"/>
        <v>0</v>
      </c>
      <c r="T68" s="12">
        <f t="shared" si="128"/>
        <v>108794207</v>
      </c>
      <c r="U68" s="19">
        <f t="shared" si="132"/>
        <v>1195488320</v>
      </c>
    </row>
    <row r="69" spans="2:21" x14ac:dyDescent="0.3">
      <c r="B69" s="11">
        <v>44440</v>
      </c>
      <c r="C69" s="8">
        <v>88346188</v>
      </c>
      <c r="D69" s="8">
        <v>1177866</v>
      </c>
      <c r="E69" s="8">
        <v>0</v>
      </c>
      <c r="F69" s="8">
        <v>0</v>
      </c>
      <c r="G69" s="8">
        <v>0</v>
      </c>
      <c r="H69" s="8">
        <v>0</v>
      </c>
      <c r="I69" s="8">
        <v>89524054</v>
      </c>
      <c r="J69" s="9">
        <f t="shared" ref="J69" si="139">I69-SUM(C69:H69)</f>
        <v>0</v>
      </c>
      <c r="K69" s="21" t="str">
        <f>IF(COUNTIF(I70:$I$389,I69)=0,"","Revisar")</f>
        <v/>
      </c>
      <c r="L69" s="10">
        <v>30004.41</v>
      </c>
      <c r="M69" s="18">
        <f t="shared" ref="M69:M71" si="140">SUM(T69:T80)</f>
        <v>1168977022</v>
      </c>
      <c r="N69" s="12">
        <f t="shared" si="122"/>
        <v>88346188</v>
      </c>
      <c r="O69" s="12">
        <f t="shared" si="123"/>
        <v>1177866</v>
      </c>
      <c r="P69" s="12">
        <f t="shared" si="124"/>
        <v>0</v>
      </c>
      <c r="Q69" s="12">
        <f t="shared" si="125"/>
        <v>0</v>
      </c>
      <c r="R69" s="12">
        <f t="shared" si="126"/>
        <v>0</v>
      </c>
      <c r="S69" s="12">
        <f t="shared" si="127"/>
        <v>0</v>
      </c>
      <c r="T69" s="12">
        <f t="shared" si="128"/>
        <v>89524054</v>
      </c>
      <c r="U69" s="19">
        <f t="shared" ref="U69" si="141">SUM(T69:T80)</f>
        <v>1168977022</v>
      </c>
    </row>
    <row r="70" spans="2:21" x14ac:dyDescent="0.3">
      <c r="B70" s="11">
        <v>44409</v>
      </c>
      <c r="C70" s="8">
        <v>92593889</v>
      </c>
      <c r="D70" s="8">
        <v>2764819</v>
      </c>
      <c r="E70" s="8">
        <v>2528398</v>
      </c>
      <c r="F70" s="8">
        <v>0</v>
      </c>
      <c r="G70" s="8">
        <v>0</v>
      </c>
      <c r="H70" s="8">
        <v>0</v>
      </c>
      <c r="I70" s="8">
        <v>97887106</v>
      </c>
      <c r="J70" s="9">
        <f t="shared" ref="J70" si="142">I70-SUM(C70:H70)</f>
        <v>0</v>
      </c>
      <c r="K70" s="21" t="str">
        <f>IF(COUNTIF(I71:$I$389,I70)=0,"","Revisar")</f>
        <v/>
      </c>
      <c r="L70" s="10">
        <v>29812.22</v>
      </c>
      <c r="M70" s="18">
        <f t="shared" si="140"/>
        <v>1168333185</v>
      </c>
      <c r="N70" s="12">
        <f t="shared" si="122"/>
        <v>92593889</v>
      </c>
      <c r="O70" s="12">
        <f t="shared" si="123"/>
        <v>2764819</v>
      </c>
      <c r="P70" s="12">
        <f t="shared" si="124"/>
        <v>2528398</v>
      </c>
      <c r="Q70" s="12">
        <f t="shared" si="125"/>
        <v>0</v>
      </c>
      <c r="R70" s="12">
        <f t="shared" si="126"/>
        <v>0</v>
      </c>
      <c r="S70" s="12">
        <f t="shared" si="127"/>
        <v>0</v>
      </c>
      <c r="T70" s="12">
        <f t="shared" si="128"/>
        <v>97887106</v>
      </c>
      <c r="U70" s="19">
        <f t="shared" ref="U70:U71" si="143">SUM(T70:T81)</f>
        <v>1168333185</v>
      </c>
    </row>
    <row r="71" spans="2:21" x14ac:dyDescent="0.3">
      <c r="B71" s="11">
        <v>44378</v>
      </c>
      <c r="C71" s="8">
        <v>82836318</v>
      </c>
      <c r="D71" s="8">
        <v>34400021</v>
      </c>
      <c r="E71" s="8">
        <v>0</v>
      </c>
      <c r="F71" s="8">
        <v>0</v>
      </c>
      <c r="G71" s="8">
        <v>0</v>
      </c>
      <c r="H71" s="8">
        <v>0</v>
      </c>
      <c r="I71" s="8">
        <v>117236339</v>
      </c>
      <c r="J71" s="9">
        <f t="shared" ref="J71" si="144">I71-SUM(C71:H71)</f>
        <v>0</v>
      </c>
      <c r="K71" s="21" t="str">
        <f>IF(COUNTIF(I72:$I$389,I71)=0,"","Revisar")</f>
        <v/>
      </c>
      <c r="L71" s="10">
        <v>29742.29</v>
      </c>
      <c r="M71" s="18">
        <f t="shared" si="140"/>
        <v>1169220742</v>
      </c>
      <c r="N71" s="12">
        <f t="shared" si="122"/>
        <v>82836318</v>
      </c>
      <c r="O71" s="12">
        <f t="shared" si="123"/>
        <v>34400021</v>
      </c>
      <c r="P71" s="12">
        <f t="shared" si="124"/>
        <v>0</v>
      </c>
      <c r="Q71" s="12">
        <f t="shared" si="125"/>
        <v>0</v>
      </c>
      <c r="R71" s="12">
        <f t="shared" si="126"/>
        <v>0</v>
      </c>
      <c r="S71" s="12">
        <f t="shared" si="127"/>
        <v>0</v>
      </c>
      <c r="T71" s="12">
        <f t="shared" si="128"/>
        <v>117236339</v>
      </c>
      <c r="U71" s="19">
        <f t="shared" si="143"/>
        <v>1169220742</v>
      </c>
    </row>
    <row r="72" spans="2:21" x14ac:dyDescent="0.3">
      <c r="B72" s="11">
        <v>44348</v>
      </c>
      <c r="C72" s="8">
        <v>88658707</v>
      </c>
      <c r="D72" s="8">
        <v>3945975</v>
      </c>
      <c r="E72" s="8">
        <v>0</v>
      </c>
      <c r="F72" s="8">
        <v>0</v>
      </c>
      <c r="G72" s="8">
        <v>0</v>
      </c>
      <c r="H72" s="8">
        <v>0</v>
      </c>
      <c r="I72" s="8">
        <v>92604682</v>
      </c>
      <c r="J72" s="9">
        <f>I72-SUM(C72:H72)</f>
        <v>0</v>
      </c>
      <c r="K72" s="21" t="str">
        <f>IF(COUNTIF(I73:$I$389,I72)=0,"","Revisar")</f>
        <v/>
      </c>
      <c r="L72" s="10">
        <v>29665.37</v>
      </c>
      <c r="M72" s="18">
        <f t="shared" ref="M72" si="145">SUM(T72:T83)</f>
        <v>1137758729</v>
      </c>
      <c r="N72" s="12">
        <f t="shared" si="122"/>
        <v>88658707</v>
      </c>
      <c r="O72" s="12">
        <f t="shared" si="123"/>
        <v>3945975</v>
      </c>
      <c r="P72" s="12">
        <f t="shared" si="124"/>
        <v>0</v>
      </c>
      <c r="Q72" s="12">
        <f t="shared" si="125"/>
        <v>0</v>
      </c>
      <c r="R72" s="12">
        <f t="shared" si="126"/>
        <v>0</v>
      </c>
      <c r="S72" s="12">
        <f t="shared" si="127"/>
        <v>0</v>
      </c>
      <c r="T72" s="12">
        <f t="shared" si="128"/>
        <v>92604682</v>
      </c>
      <c r="U72" s="19">
        <f>SUM(T72:T83)</f>
        <v>1137758729</v>
      </c>
    </row>
    <row r="73" spans="2:21" x14ac:dyDescent="0.3">
      <c r="B73" s="11">
        <v>44317</v>
      </c>
      <c r="C73" s="8">
        <v>114467251</v>
      </c>
      <c r="D73" s="8">
        <v>6894915</v>
      </c>
      <c r="E73" s="8">
        <v>0</v>
      </c>
      <c r="F73" s="8">
        <v>0</v>
      </c>
      <c r="G73" s="8">
        <v>0</v>
      </c>
      <c r="H73" s="8">
        <v>0</v>
      </c>
      <c r="I73" s="8">
        <v>121362166</v>
      </c>
      <c r="J73" s="9">
        <f t="shared" ref="J73" si="146">I73-SUM(C73:H73)</f>
        <v>0</v>
      </c>
      <c r="K73" s="21" t="str">
        <f>IF(COUNTIF(I74:$I$389,I73)=0,"","Revisar")</f>
        <v/>
      </c>
      <c r="L73" s="10">
        <v>29552.3</v>
      </c>
      <c r="M73" s="18">
        <f t="shared" ref="M73" si="147">SUM(T73:T84)</f>
        <v>1139291866</v>
      </c>
      <c r="N73" s="12">
        <f t="shared" si="122"/>
        <v>114467251</v>
      </c>
      <c r="O73" s="12">
        <f t="shared" si="123"/>
        <v>6894915</v>
      </c>
      <c r="P73" s="12">
        <f t="shared" si="124"/>
        <v>0</v>
      </c>
      <c r="Q73" s="12">
        <f t="shared" si="125"/>
        <v>0</v>
      </c>
      <c r="R73" s="12">
        <f t="shared" si="126"/>
        <v>0</v>
      </c>
      <c r="S73" s="12">
        <f t="shared" si="127"/>
        <v>0</v>
      </c>
      <c r="T73" s="12">
        <f t="shared" si="128"/>
        <v>121362166</v>
      </c>
      <c r="U73" s="19">
        <f>SUM(T73:T84)</f>
        <v>1139291866</v>
      </c>
    </row>
    <row r="74" spans="2:21" x14ac:dyDescent="0.3">
      <c r="B74" s="11">
        <v>44287</v>
      </c>
      <c r="C74" s="8">
        <v>75754488</v>
      </c>
      <c r="D74" s="8">
        <v>997765</v>
      </c>
      <c r="E74" s="8">
        <v>0</v>
      </c>
      <c r="F74" s="8">
        <v>0</v>
      </c>
      <c r="G74" s="8">
        <v>0</v>
      </c>
      <c r="H74" s="8">
        <v>0</v>
      </c>
      <c r="I74" s="8">
        <v>76752253</v>
      </c>
      <c r="J74" s="9">
        <f t="shared" ref="J74" si="148">I74-SUM(C74:H74)</f>
        <v>0</v>
      </c>
      <c r="K74" s="21" t="str">
        <f>IF(COUNTIF(I75:$I$389,I74)=0,"","Revisar")</f>
        <v/>
      </c>
      <c r="L74" s="10">
        <v>29435.32</v>
      </c>
      <c r="M74" s="18">
        <f t="shared" ref="M74" si="149">SUM(T74:T85)</f>
        <v>1116579878</v>
      </c>
      <c r="N74" s="12">
        <f t="shared" si="122"/>
        <v>75754488</v>
      </c>
      <c r="O74" s="12">
        <f t="shared" si="123"/>
        <v>997765</v>
      </c>
      <c r="P74" s="12">
        <f t="shared" si="124"/>
        <v>0</v>
      </c>
      <c r="Q74" s="12">
        <f t="shared" si="125"/>
        <v>0</v>
      </c>
      <c r="R74" s="12">
        <f t="shared" si="126"/>
        <v>0</v>
      </c>
      <c r="S74" s="12">
        <f t="shared" si="127"/>
        <v>0</v>
      </c>
      <c r="T74" s="12">
        <f t="shared" si="128"/>
        <v>76752253</v>
      </c>
      <c r="U74" s="19">
        <f>SUM(T74:T85)</f>
        <v>1116579878</v>
      </c>
    </row>
    <row r="75" spans="2:21" x14ac:dyDescent="0.3">
      <c r="B75" s="11">
        <v>44256</v>
      </c>
      <c r="C75" s="8">
        <v>73756665</v>
      </c>
      <c r="D75" s="8">
        <v>4173403</v>
      </c>
      <c r="E75" s="8">
        <v>0</v>
      </c>
      <c r="F75" s="8">
        <v>0</v>
      </c>
      <c r="G75" s="8">
        <v>0</v>
      </c>
      <c r="H75" s="8">
        <v>0</v>
      </c>
      <c r="I75" s="8">
        <v>77930068</v>
      </c>
      <c r="J75" s="9">
        <f t="shared" ref="J75" si="150">I75-SUM(C75:H75)</f>
        <v>0</v>
      </c>
      <c r="K75" s="21" t="str">
        <f>IF(COUNTIF(I76:$I$389,I75)=0,"","Revisar")</f>
        <v/>
      </c>
      <c r="L75" s="10">
        <v>29364.47</v>
      </c>
      <c r="M75" s="18">
        <f t="shared" ref="M75:M76" si="151">SUM(T75:T86)</f>
        <v>1196230578</v>
      </c>
      <c r="N75" s="12">
        <f t="shared" si="122"/>
        <v>73756665</v>
      </c>
      <c r="O75" s="12">
        <f t="shared" si="123"/>
        <v>4173403</v>
      </c>
      <c r="P75" s="12">
        <f t="shared" si="124"/>
        <v>0</v>
      </c>
      <c r="Q75" s="12">
        <f t="shared" si="125"/>
        <v>0</v>
      </c>
      <c r="R75" s="12">
        <f t="shared" si="126"/>
        <v>0</v>
      </c>
      <c r="S75" s="12">
        <f t="shared" si="127"/>
        <v>0</v>
      </c>
      <c r="T75" s="12">
        <f t="shared" si="128"/>
        <v>77930068</v>
      </c>
      <c r="U75" s="19">
        <f>SUM(T75:T86)</f>
        <v>1196230578</v>
      </c>
    </row>
    <row r="76" spans="2:21" x14ac:dyDescent="0.3">
      <c r="B76" s="11">
        <v>44228</v>
      </c>
      <c r="C76" s="8">
        <v>91319039</v>
      </c>
      <c r="D76" s="8">
        <v>7092636</v>
      </c>
      <c r="E76" s="8">
        <v>4672443</v>
      </c>
      <c r="F76" s="8">
        <v>0</v>
      </c>
      <c r="G76" s="8">
        <v>0</v>
      </c>
      <c r="H76" s="8">
        <v>0</v>
      </c>
      <c r="I76" s="8">
        <v>103084118</v>
      </c>
      <c r="J76" s="9">
        <f t="shared" ref="J76" si="152">I76-SUM(C76:H76)</f>
        <v>0</v>
      </c>
      <c r="K76" s="21" t="str">
        <f>IF(COUNTIF(I77:$I$389,I76)=0,"","Revisar")</f>
        <v/>
      </c>
      <c r="L76" s="10">
        <v>29192.68</v>
      </c>
      <c r="M76" s="18">
        <f t="shared" si="151"/>
        <v>1233231145</v>
      </c>
      <c r="N76" s="12">
        <f t="shared" si="122"/>
        <v>91319039</v>
      </c>
      <c r="O76" s="12">
        <f t="shared" si="123"/>
        <v>7092636</v>
      </c>
      <c r="P76" s="12">
        <f t="shared" si="124"/>
        <v>4672443</v>
      </c>
      <c r="Q76" s="12">
        <f t="shared" si="125"/>
        <v>0</v>
      </c>
      <c r="R76" s="12">
        <f t="shared" si="126"/>
        <v>0</v>
      </c>
      <c r="S76" s="12">
        <f t="shared" si="127"/>
        <v>0</v>
      </c>
      <c r="T76" s="12">
        <f t="shared" si="128"/>
        <v>103084118</v>
      </c>
      <c r="U76" s="19">
        <f t="shared" ref="U76" si="153">SUM(T76:T87)</f>
        <v>1233231145</v>
      </c>
    </row>
    <row r="77" spans="2:21" x14ac:dyDescent="0.3">
      <c r="B77" s="11">
        <v>44197</v>
      </c>
      <c r="C77" s="8">
        <v>84090499</v>
      </c>
      <c r="D77" s="8">
        <v>2459895</v>
      </c>
      <c r="E77" s="8">
        <v>0</v>
      </c>
      <c r="F77" s="8">
        <v>0</v>
      </c>
      <c r="G77" s="8">
        <v>0</v>
      </c>
      <c r="H77" s="8">
        <v>0</v>
      </c>
      <c r="I77" s="8">
        <v>86550394</v>
      </c>
      <c r="J77" s="9">
        <f t="shared" ref="J77" si="154">I77-SUM(C77:H77)</f>
        <v>0</v>
      </c>
      <c r="K77" s="21" t="str">
        <f>IF(COUNTIF(I78:$I$389,I77)=0,"","Revisar")</f>
        <v/>
      </c>
      <c r="L77" s="10">
        <v>29078.74</v>
      </c>
      <c r="M77" s="18">
        <f t="shared" ref="M77" si="155">SUM(T77:T88)</f>
        <v>1283328038</v>
      </c>
      <c r="N77" s="12">
        <f t="shared" si="122"/>
        <v>84090499</v>
      </c>
      <c r="O77" s="12">
        <f t="shared" si="123"/>
        <v>2459895</v>
      </c>
      <c r="P77" s="12">
        <f t="shared" si="124"/>
        <v>0</v>
      </c>
      <c r="Q77" s="12">
        <f t="shared" si="125"/>
        <v>0</v>
      </c>
      <c r="R77" s="12">
        <f t="shared" si="126"/>
        <v>0</v>
      </c>
      <c r="S77" s="12">
        <f t="shared" si="127"/>
        <v>0</v>
      </c>
      <c r="T77" s="12">
        <f t="shared" si="128"/>
        <v>86550394</v>
      </c>
      <c r="U77" s="19">
        <f t="shared" ref="U77:U83" si="156">SUM(T77:T88)</f>
        <v>1283328038</v>
      </c>
    </row>
    <row r="78" spans="2:21" x14ac:dyDescent="0.3">
      <c r="B78" s="11">
        <v>44166</v>
      </c>
      <c r="C78" s="8">
        <v>97555931</v>
      </c>
      <c r="D78" s="8">
        <v>7360198</v>
      </c>
      <c r="E78" s="8">
        <v>25689875</v>
      </c>
      <c r="F78" s="8">
        <v>0</v>
      </c>
      <c r="G78" s="8">
        <v>0</v>
      </c>
      <c r="H78" s="8">
        <v>0</v>
      </c>
      <c r="I78" s="8">
        <v>130606004</v>
      </c>
      <c r="J78" s="9">
        <f t="shared" ref="J78" si="157">I78-SUM(C78:H78)</f>
        <v>0</v>
      </c>
      <c r="K78" s="21" t="str">
        <f>IF(COUNTIF(I79:$I$389,I78)=0,"","Revisar")</f>
        <v/>
      </c>
      <c r="L78" s="10">
        <v>29085.35</v>
      </c>
      <c r="M78" s="18">
        <f t="shared" ref="M78" si="158">SUM(T78:T89)</f>
        <v>1278707226</v>
      </c>
      <c r="N78" s="12">
        <f t="shared" si="122"/>
        <v>97555931</v>
      </c>
      <c r="O78" s="12">
        <f t="shared" si="123"/>
        <v>7360198</v>
      </c>
      <c r="P78" s="12">
        <f t="shared" si="124"/>
        <v>25689875</v>
      </c>
      <c r="Q78" s="12">
        <f t="shared" si="125"/>
        <v>0</v>
      </c>
      <c r="R78" s="12">
        <f t="shared" si="126"/>
        <v>0</v>
      </c>
      <c r="S78" s="12">
        <f t="shared" si="127"/>
        <v>0</v>
      </c>
      <c r="T78" s="12">
        <f t="shared" si="128"/>
        <v>130606004</v>
      </c>
      <c r="U78" s="19">
        <f t="shared" si="156"/>
        <v>1278707226</v>
      </c>
    </row>
    <row r="79" spans="2:21" x14ac:dyDescent="0.3">
      <c r="B79" s="11">
        <v>44136</v>
      </c>
      <c r="C79" s="8">
        <v>87397931</v>
      </c>
      <c r="D79" s="8">
        <v>5758998</v>
      </c>
      <c r="E79" s="8">
        <v>0</v>
      </c>
      <c r="F79" s="8">
        <v>0</v>
      </c>
      <c r="G79" s="8">
        <v>0</v>
      </c>
      <c r="H79" s="8">
        <v>0</v>
      </c>
      <c r="I79" s="8">
        <v>93156929</v>
      </c>
      <c r="J79" s="9">
        <f t="shared" ref="J79" si="159">I79-SUM(C79:H79)</f>
        <v>0</v>
      </c>
      <c r="K79" s="21" t="str">
        <f>IF(COUNTIF(I80:$I$389,I79)=0,"","Revisar")</f>
        <v/>
      </c>
      <c r="L79" s="10">
        <v>28929.09</v>
      </c>
      <c r="M79" s="18">
        <f t="shared" ref="M79" si="160">SUM(T79:T90)</f>
        <v>1260902724</v>
      </c>
      <c r="N79" s="12">
        <f t="shared" si="122"/>
        <v>87397931</v>
      </c>
      <c r="O79" s="12">
        <f t="shared" si="123"/>
        <v>5758998</v>
      </c>
      <c r="P79" s="12">
        <f t="shared" si="124"/>
        <v>0</v>
      </c>
      <c r="Q79" s="12">
        <f t="shared" si="125"/>
        <v>0</v>
      </c>
      <c r="R79" s="12">
        <f t="shared" si="126"/>
        <v>0</v>
      </c>
      <c r="S79" s="12">
        <f t="shared" si="127"/>
        <v>0</v>
      </c>
      <c r="T79" s="12">
        <f t="shared" si="128"/>
        <v>93156929</v>
      </c>
      <c r="U79" s="19">
        <f t="shared" si="156"/>
        <v>1260902724</v>
      </c>
    </row>
    <row r="80" spans="2:21" x14ac:dyDescent="0.3">
      <c r="B80" s="11">
        <v>44105</v>
      </c>
      <c r="C80" s="8">
        <v>80068845</v>
      </c>
      <c r="D80" s="8">
        <v>2214064</v>
      </c>
      <c r="E80" s="8">
        <v>0</v>
      </c>
      <c r="F80" s="8">
        <v>0</v>
      </c>
      <c r="G80" s="8">
        <v>0</v>
      </c>
      <c r="H80" s="8">
        <v>0</v>
      </c>
      <c r="I80" s="8">
        <v>82282909</v>
      </c>
      <c r="J80" s="9">
        <f t="shared" ref="J80:J81" si="161">I80-SUM(C80:H80)</f>
        <v>0</v>
      </c>
      <c r="K80" s="21" t="str">
        <f>IF(COUNTIF(I81:$I$389,I80)=0,"","Revisar")</f>
        <v/>
      </c>
      <c r="L80" s="10">
        <v>28749.73</v>
      </c>
      <c r="M80" s="18">
        <f t="shared" ref="M80" si="162">SUM(T80:T91)</f>
        <v>1269772241</v>
      </c>
      <c r="N80" s="12">
        <f t="shared" si="122"/>
        <v>80068845</v>
      </c>
      <c r="O80" s="12">
        <f t="shared" si="123"/>
        <v>2214064</v>
      </c>
      <c r="P80" s="12">
        <f t="shared" si="124"/>
        <v>0</v>
      </c>
      <c r="Q80" s="12">
        <f t="shared" si="125"/>
        <v>0</v>
      </c>
      <c r="R80" s="12">
        <f t="shared" si="126"/>
        <v>0</v>
      </c>
      <c r="S80" s="12">
        <f t="shared" si="127"/>
        <v>0</v>
      </c>
      <c r="T80" s="12">
        <f t="shared" si="128"/>
        <v>82282909</v>
      </c>
      <c r="U80" s="19">
        <f t="shared" si="156"/>
        <v>1269772241</v>
      </c>
    </row>
    <row r="81" spans="2:21" x14ac:dyDescent="0.3">
      <c r="B81" s="11">
        <v>44075</v>
      </c>
      <c r="C81" s="8">
        <v>80880064</v>
      </c>
      <c r="D81" s="8">
        <v>5980884</v>
      </c>
      <c r="E81" s="8">
        <v>2019269</v>
      </c>
      <c r="F81" s="8">
        <v>0</v>
      </c>
      <c r="G81" s="8">
        <v>0</v>
      </c>
      <c r="H81" s="8">
        <v>0</v>
      </c>
      <c r="I81" s="8">
        <v>88880217</v>
      </c>
      <c r="J81" s="9">
        <f t="shared" si="161"/>
        <v>0</v>
      </c>
      <c r="K81" s="21" t="str">
        <f>IF(COUNTIF(I82:$I$389,I81)=0,"","Revisar")</f>
        <v/>
      </c>
      <c r="L81" s="10">
        <v>28693.51</v>
      </c>
      <c r="M81" s="18">
        <f t="shared" ref="M81" si="163">SUM(T81:T92)</f>
        <v>1338583912</v>
      </c>
      <c r="N81" s="12">
        <f t="shared" si="122"/>
        <v>80880064</v>
      </c>
      <c r="O81" s="12">
        <f t="shared" si="123"/>
        <v>5980884</v>
      </c>
      <c r="P81" s="12">
        <f t="shared" si="124"/>
        <v>2019269</v>
      </c>
      <c r="Q81" s="12">
        <f t="shared" si="125"/>
        <v>0</v>
      </c>
      <c r="R81" s="12">
        <f t="shared" si="126"/>
        <v>0</v>
      </c>
      <c r="S81" s="12">
        <f t="shared" si="127"/>
        <v>0</v>
      </c>
      <c r="T81" s="12">
        <f t="shared" si="128"/>
        <v>88880217</v>
      </c>
      <c r="U81" s="19">
        <f t="shared" si="156"/>
        <v>1338583912</v>
      </c>
    </row>
    <row r="82" spans="2:21" x14ac:dyDescent="0.3">
      <c r="B82" s="11">
        <v>44044</v>
      </c>
      <c r="C82" s="8">
        <v>81172665</v>
      </c>
      <c r="D82" s="8">
        <v>4174037</v>
      </c>
      <c r="E82" s="8">
        <v>13427961</v>
      </c>
      <c r="F82" s="8">
        <v>0</v>
      </c>
      <c r="G82" s="8">
        <v>0</v>
      </c>
      <c r="H82" s="8">
        <v>0</v>
      </c>
      <c r="I82" s="8">
        <v>98774663</v>
      </c>
      <c r="J82" s="9">
        <f t="shared" ref="J82" si="164">I82-SUM(C82:H82)</f>
        <v>0</v>
      </c>
      <c r="K82" s="21" t="str">
        <f>IF(COUNTIF(I83:$I$389,I82)=0,"","Revisar")</f>
        <v/>
      </c>
      <c r="L82" s="10">
        <v>28664.65</v>
      </c>
      <c r="M82" s="18">
        <f t="shared" ref="M82" si="165">SUM(T82:T93)</f>
        <v>1352103746</v>
      </c>
      <c r="N82" s="12">
        <f t="shared" si="122"/>
        <v>81172665</v>
      </c>
      <c r="O82" s="12">
        <f t="shared" si="123"/>
        <v>4174037</v>
      </c>
      <c r="P82" s="12">
        <f t="shared" si="124"/>
        <v>13427961</v>
      </c>
      <c r="Q82" s="12">
        <f t="shared" si="125"/>
        <v>0</v>
      </c>
      <c r="R82" s="12">
        <f t="shared" si="126"/>
        <v>0</v>
      </c>
      <c r="S82" s="12">
        <f t="shared" si="127"/>
        <v>0</v>
      </c>
      <c r="T82" s="12">
        <f t="shared" si="128"/>
        <v>98774663</v>
      </c>
      <c r="U82" s="19">
        <f t="shared" si="156"/>
        <v>1352103746</v>
      </c>
    </row>
    <row r="83" spans="2:21" x14ac:dyDescent="0.3">
      <c r="B83" s="11">
        <v>44013</v>
      </c>
      <c r="C83" s="8">
        <v>80212454</v>
      </c>
      <c r="D83" s="8">
        <v>5561872</v>
      </c>
      <c r="E83" s="8">
        <v>0</v>
      </c>
      <c r="F83" s="8">
        <v>0</v>
      </c>
      <c r="G83" s="8">
        <v>0</v>
      </c>
      <c r="H83" s="8">
        <v>0</v>
      </c>
      <c r="I83" s="8">
        <v>85774326</v>
      </c>
      <c r="J83" s="9">
        <f t="shared" ref="J83" si="166">I83-SUM(C83:H83)</f>
        <v>0</v>
      </c>
      <c r="K83" s="21" t="str">
        <f>IF(COUNTIF(I84:$I$389,I83)=0,"","Revisar")</f>
        <v/>
      </c>
      <c r="L83" s="10">
        <v>28682.25</v>
      </c>
      <c r="M83" s="18">
        <f t="shared" ref="M83" si="167">SUM(T83:T94)</f>
        <v>1379085549</v>
      </c>
      <c r="N83" s="12">
        <f t="shared" si="122"/>
        <v>80212454</v>
      </c>
      <c r="O83" s="12">
        <f t="shared" si="123"/>
        <v>5561872</v>
      </c>
      <c r="P83" s="12">
        <f t="shared" si="124"/>
        <v>0</v>
      </c>
      <c r="Q83" s="12">
        <f t="shared" si="125"/>
        <v>0</v>
      </c>
      <c r="R83" s="12">
        <f t="shared" si="126"/>
        <v>0</v>
      </c>
      <c r="S83" s="12">
        <f t="shared" si="127"/>
        <v>0</v>
      </c>
      <c r="T83" s="12">
        <f t="shared" si="128"/>
        <v>85774326</v>
      </c>
      <c r="U83" s="19">
        <f t="shared" si="156"/>
        <v>1379085549</v>
      </c>
    </row>
    <row r="84" spans="2:21" x14ac:dyDescent="0.3">
      <c r="B84" s="11">
        <v>43983</v>
      </c>
      <c r="C84" s="8">
        <v>83514255</v>
      </c>
      <c r="D84" s="8">
        <v>10623564</v>
      </c>
      <c r="E84" s="8">
        <v>0</v>
      </c>
      <c r="F84" s="8">
        <v>0</v>
      </c>
      <c r="G84" s="8">
        <v>0</v>
      </c>
      <c r="H84" s="8">
        <v>0</v>
      </c>
      <c r="I84" s="8">
        <v>94137819</v>
      </c>
      <c r="J84" s="9">
        <f t="shared" ref="J84" si="168">I84-SUM(C84:H84)</f>
        <v>0</v>
      </c>
      <c r="K84" s="21" t="str">
        <f>IF(COUNTIF(I85:$I$389,I84)=0,"","Revisar")</f>
        <v/>
      </c>
      <c r="L84" s="10">
        <v>28710.77</v>
      </c>
      <c r="M84" s="18">
        <f t="shared" ref="M84" si="169">SUM(T84:T95)</f>
        <v>1387958972</v>
      </c>
      <c r="N84" s="12">
        <f t="shared" si="122"/>
        <v>83514255</v>
      </c>
      <c r="O84" s="12">
        <f t="shared" si="123"/>
        <v>10623564</v>
      </c>
      <c r="P84" s="12">
        <f t="shared" si="124"/>
        <v>0</v>
      </c>
      <c r="Q84" s="12">
        <f t="shared" si="125"/>
        <v>0</v>
      </c>
      <c r="R84" s="12">
        <f t="shared" si="126"/>
        <v>0</v>
      </c>
      <c r="S84" s="12">
        <f t="shared" si="127"/>
        <v>0</v>
      </c>
      <c r="T84" s="12">
        <f t="shared" si="128"/>
        <v>94137819</v>
      </c>
      <c r="U84" s="19">
        <f t="shared" ref="U84" si="170">SUM(T84:T95)</f>
        <v>1387958972</v>
      </c>
    </row>
    <row r="85" spans="2:21" x14ac:dyDescent="0.3">
      <c r="B85" s="11">
        <v>43952</v>
      </c>
      <c r="C85" s="8">
        <v>81535728</v>
      </c>
      <c r="D85" s="8">
        <v>17114450</v>
      </c>
      <c r="E85" s="8">
        <v>0</v>
      </c>
      <c r="F85" s="8">
        <v>0</v>
      </c>
      <c r="G85" s="8">
        <v>0</v>
      </c>
      <c r="H85" s="8">
        <v>0</v>
      </c>
      <c r="I85" s="8">
        <v>98650178</v>
      </c>
      <c r="J85" s="9">
        <f t="shared" ref="J85" si="171">I85-SUM(C85:H85)</f>
        <v>0</v>
      </c>
      <c r="K85" s="21" t="str">
        <f>IF(COUNTIF(I86:$I$389,I85)=0,"","Revisar")</f>
        <v/>
      </c>
      <c r="L85" s="10">
        <v>28716.52</v>
      </c>
      <c r="M85" s="18">
        <f t="shared" ref="M85" si="172">SUM(T85:T96)</f>
        <v>1424983276</v>
      </c>
      <c r="N85" s="12">
        <f t="shared" si="122"/>
        <v>81535728</v>
      </c>
      <c r="O85" s="12">
        <f t="shared" si="123"/>
        <v>17114450</v>
      </c>
      <c r="P85" s="12">
        <f t="shared" si="124"/>
        <v>0</v>
      </c>
      <c r="Q85" s="12">
        <f t="shared" si="125"/>
        <v>0</v>
      </c>
      <c r="R85" s="12">
        <f t="shared" si="126"/>
        <v>0</v>
      </c>
      <c r="S85" s="12">
        <f t="shared" si="127"/>
        <v>0</v>
      </c>
      <c r="T85" s="12">
        <f t="shared" si="128"/>
        <v>98650178</v>
      </c>
      <c r="U85" s="19">
        <f t="shared" ref="U85" si="173">SUM(T85:T96)</f>
        <v>1424983276</v>
      </c>
    </row>
    <row r="86" spans="2:21" x14ac:dyDescent="0.3">
      <c r="B86" s="11">
        <v>43922</v>
      </c>
      <c r="C86" s="8">
        <v>83792819</v>
      </c>
      <c r="D86" s="8">
        <v>72610134</v>
      </c>
      <c r="E86" s="8">
        <v>0</v>
      </c>
      <c r="F86" s="8">
        <v>0</v>
      </c>
      <c r="G86" s="8">
        <v>0</v>
      </c>
      <c r="H86" s="8">
        <v>0</v>
      </c>
      <c r="I86" s="8">
        <v>156402953</v>
      </c>
      <c r="J86" s="9">
        <f t="shared" ref="J86" si="174">I86-SUM(C86:H86)</f>
        <v>0</v>
      </c>
      <c r="K86" s="21" t="str">
        <f>IF(COUNTIF(I87:$I$389,I86)=0,"","Revisar")</f>
        <v/>
      </c>
      <c r="L86" s="10">
        <v>28647.79</v>
      </c>
      <c r="M86" s="18">
        <f t="shared" ref="M86" si="175">SUM(T86:T97)</f>
        <v>1413113219</v>
      </c>
      <c r="N86" s="12">
        <f t="shared" si="122"/>
        <v>83792819</v>
      </c>
      <c r="O86" s="12">
        <f t="shared" si="123"/>
        <v>72610134</v>
      </c>
      <c r="P86" s="12">
        <f t="shared" si="124"/>
        <v>0</v>
      </c>
      <c r="Q86" s="12">
        <f t="shared" si="125"/>
        <v>0</v>
      </c>
      <c r="R86" s="12">
        <f t="shared" si="126"/>
        <v>0</v>
      </c>
      <c r="S86" s="12">
        <f t="shared" si="127"/>
        <v>0</v>
      </c>
      <c r="T86" s="12">
        <f t="shared" si="128"/>
        <v>156402953</v>
      </c>
      <c r="U86" s="19">
        <f t="shared" ref="U86" si="176">SUM(T86:T97)</f>
        <v>1413113219</v>
      </c>
    </row>
    <row r="87" spans="2:21" x14ac:dyDescent="0.3">
      <c r="B87" s="11">
        <v>43891</v>
      </c>
      <c r="C87" s="8">
        <v>83318972</v>
      </c>
      <c r="D87" s="8">
        <v>28585086</v>
      </c>
      <c r="E87" s="8">
        <v>3026577</v>
      </c>
      <c r="F87" s="8">
        <v>0</v>
      </c>
      <c r="G87" s="8">
        <v>0</v>
      </c>
      <c r="H87" s="8">
        <v>0</v>
      </c>
      <c r="I87" s="8">
        <v>114930635</v>
      </c>
      <c r="J87" s="9">
        <f t="shared" ref="J87" si="177">I87-SUM(C87:H87)</f>
        <v>0</v>
      </c>
      <c r="K87" s="21" t="str">
        <f>IF(COUNTIF(I88:$I$389,I87)=0,"","Revisar")</f>
        <v/>
      </c>
      <c r="L87" s="10">
        <v>28538.6</v>
      </c>
      <c r="M87" s="18">
        <f t="shared" ref="M87" si="178">SUM(T87:T98)</f>
        <v>1393279967</v>
      </c>
      <c r="N87" s="12">
        <f t="shared" si="122"/>
        <v>83318972</v>
      </c>
      <c r="O87" s="12">
        <f t="shared" si="123"/>
        <v>28585086</v>
      </c>
      <c r="P87" s="12">
        <f t="shared" si="124"/>
        <v>3026577</v>
      </c>
      <c r="Q87" s="12">
        <f t="shared" si="125"/>
        <v>0</v>
      </c>
      <c r="R87" s="12">
        <f t="shared" si="126"/>
        <v>0</v>
      </c>
      <c r="S87" s="12">
        <f t="shared" si="127"/>
        <v>0</v>
      </c>
      <c r="T87" s="12">
        <f t="shared" si="128"/>
        <v>114930635</v>
      </c>
      <c r="U87" s="19">
        <f t="shared" ref="U87" si="179">SUM(T87:T98)</f>
        <v>1393279967</v>
      </c>
    </row>
    <row r="88" spans="2:21" x14ac:dyDescent="0.3">
      <c r="B88" s="11">
        <v>43862</v>
      </c>
      <c r="C88" s="8">
        <v>87423499</v>
      </c>
      <c r="D88" s="8">
        <v>37019407</v>
      </c>
      <c r="E88" s="8">
        <v>28738105</v>
      </c>
      <c r="F88" s="8">
        <v>0</v>
      </c>
      <c r="G88" s="8">
        <v>0</v>
      </c>
      <c r="H88" s="8">
        <v>0</v>
      </c>
      <c r="I88" s="8">
        <v>153181011</v>
      </c>
      <c r="J88" s="9">
        <f t="shared" ref="J88" si="180">I88-SUM(C88:H88)</f>
        <v>0</v>
      </c>
      <c r="K88" s="21" t="str">
        <f>IF(COUNTIF(I89:$I$389,I88)=0,"","Revisar")</f>
        <v/>
      </c>
      <c r="L88" s="10">
        <v>28381.59</v>
      </c>
      <c r="M88" s="18">
        <f t="shared" ref="M88" si="181">SUM(T88:T99)</f>
        <v>1457124338</v>
      </c>
      <c r="N88" s="12">
        <f t="shared" si="122"/>
        <v>87423499</v>
      </c>
      <c r="O88" s="12">
        <f t="shared" si="123"/>
        <v>37019407</v>
      </c>
      <c r="P88" s="12">
        <f t="shared" si="124"/>
        <v>28738105</v>
      </c>
      <c r="Q88" s="12">
        <f t="shared" si="125"/>
        <v>0</v>
      </c>
      <c r="R88" s="12">
        <f t="shared" si="126"/>
        <v>0</v>
      </c>
      <c r="S88" s="12">
        <f t="shared" si="127"/>
        <v>0</v>
      </c>
      <c r="T88" s="12">
        <f t="shared" si="128"/>
        <v>153181011</v>
      </c>
      <c r="U88" s="19">
        <f t="shared" ref="U88:U94" si="182">SUM(T88:T99)</f>
        <v>1457124338</v>
      </c>
    </row>
    <row r="89" spans="2:21" x14ac:dyDescent="0.3">
      <c r="B89" s="11">
        <v>43831</v>
      </c>
      <c r="C89" s="8">
        <v>74249501</v>
      </c>
      <c r="D89" s="8">
        <v>7609848</v>
      </c>
      <c r="E89" s="8">
        <v>70233</v>
      </c>
      <c r="F89" s="8">
        <v>0</v>
      </c>
      <c r="G89" s="8">
        <v>0</v>
      </c>
      <c r="H89" s="8">
        <v>0</v>
      </c>
      <c r="I89" s="8">
        <v>81929582</v>
      </c>
      <c r="J89" s="9">
        <f t="shared" ref="J89" si="183">I89-SUM(C89:H89)</f>
        <v>0</v>
      </c>
      <c r="K89" s="21" t="str">
        <f>IF(COUNTIF(I90:$I$389,I89)=0,"","Revisar")</f>
        <v/>
      </c>
      <c r="L89" s="10">
        <v>28323.64</v>
      </c>
      <c r="M89" s="18">
        <f t="shared" ref="M89:M94" si="184">SUM(T89:T100)</f>
        <v>1410667501</v>
      </c>
      <c r="N89" s="12">
        <f t="shared" si="122"/>
        <v>74249501</v>
      </c>
      <c r="O89" s="12">
        <f t="shared" si="123"/>
        <v>7609848</v>
      </c>
      <c r="P89" s="12">
        <f t="shared" si="124"/>
        <v>70233</v>
      </c>
      <c r="Q89" s="12">
        <f t="shared" si="125"/>
        <v>0</v>
      </c>
      <c r="R89" s="12">
        <f t="shared" si="126"/>
        <v>0</v>
      </c>
      <c r="S89" s="12">
        <f t="shared" si="127"/>
        <v>0</v>
      </c>
      <c r="T89" s="12">
        <f t="shared" si="128"/>
        <v>81929582</v>
      </c>
      <c r="U89" s="19">
        <f t="shared" si="182"/>
        <v>1410667501</v>
      </c>
    </row>
    <row r="90" spans="2:21" x14ac:dyDescent="0.3">
      <c r="B90" s="11">
        <v>43800</v>
      </c>
      <c r="C90" s="8">
        <v>83287892</v>
      </c>
      <c r="D90" s="8">
        <v>26284314</v>
      </c>
      <c r="E90" s="8">
        <v>3229296</v>
      </c>
      <c r="F90" s="8">
        <v>0</v>
      </c>
      <c r="G90" s="8">
        <v>0</v>
      </c>
      <c r="H90" s="8">
        <v>0</v>
      </c>
      <c r="I90" s="8">
        <v>112801502</v>
      </c>
      <c r="J90" s="9">
        <f t="shared" ref="J90" si="185">I90-SUM(C90:H90)</f>
        <v>0</v>
      </c>
      <c r="K90" s="21" t="str">
        <f>IF(COUNTIF(I91:$I$389,I90)=0,"","Revisar")</f>
        <v/>
      </c>
      <c r="L90" s="10">
        <v>28295.34</v>
      </c>
      <c r="M90" s="18">
        <f t="shared" si="184"/>
        <v>1435237234</v>
      </c>
      <c r="N90" s="12">
        <f t="shared" si="122"/>
        <v>83287892</v>
      </c>
      <c r="O90" s="12">
        <f t="shared" si="123"/>
        <v>26284314</v>
      </c>
      <c r="P90" s="12">
        <f t="shared" si="124"/>
        <v>3229296</v>
      </c>
      <c r="Q90" s="12">
        <f t="shared" si="125"/>
        <v>0</v>
      </c>
      <c r="R90" s="12">
        <f t="shared" si="126"/>
        <v>0</v>
      </c>
      <c r="S90" s="12">
        <f t="shared" si="127"/>
        <v>0</v>
      </c>
      <c r="T90" s="12">
        <f t="shared" si="128"/>
        <v>112801502</v>
      </c>
      <c r="U90" s="19">
        <f t="shared" si="182"/>
        <v>1435237234</v>
      </c>
    </row>
    <row r="91" spans="2:21" x14ac:dyDescent="0.3">
      <c r="B91" s="11">
        <v>43770</v>
      </c>
      <c r="C91" s="8">
        <v>82802625</v>
      </c>
      <c r="D91" s="8">
        <v>5521948</v>
      </c>
      <c r="E91" s="8">
        <v>13701873</v>
      </c>
      <c r="F91" s="8">
        <v>0</v>
      </c>
      <c r="G91" s="8">
        <v>0</v>
      </c>
      <c r="H91" s="8">
        <v>0</v>
      </c>
      <c r="I91" s="8">
        <v>102026446</v>
      </c>
      <c r="J91" s="9">
        <f t="shared" ref="J91" si="186">I91-SUM(C91:H91)</f>
        <v>0</v>
      </c>
      <c r="K91" s="21" t="str">
        <f>IF(COUNTIF(I92:$I$389,I91)=0,"","Revisar")</f>
        <v/>
      </c>
      <c r="L91" s="10">
        <v>28110.11</v>
      </c>
      <c r="M91" s="18">
        <f t="shared" si="184"/>
        <v>1473567516</v>
      </c>
      <c r="N91" s="12">
        <f t="shared" si="122"/>
        <v>82802625</v>
      </c>
      <c r="O91" s="12">
        <f t="shared" si="123"/>
        <v>5521948</v>
      </c>
      <c r="P91" s="12">
        <f t="shared" si="124"/>
        <v>13701873</v>
      </c>
      <c r="Q91" s="12">
        <f t="shared" si="125"/>
        <v>0</v>
      </c>
      <c r="R91" s="12">
        <f t="shared" si="126"/>
        <v>0</v>
      </c>
      <c r="S91" s="12">
        <f t="shared" si="127"/>
        <v>0</v>
      </c>
      <c r="T91" s="12">
        <f t="shared" si="128"/>
        <v>102026446</v>
      </c>
      <c r="U91" s="19">
        <f t="shared" si="182"/>
        <v>1473567516</v>
      </c>
    </row>
    <row r="92" spans="2:21" x14ac:dyDescent="0.3">
      <c r="B92" s="11">
        <v>43739</v>
      </c>
      <c r="C92" s="8">
        <v>82915581</v>
      </c>
      <c r="D92" s="8">
        <v>62585733</v>
      </c>
      <c r="E92" s="8">
        <v>5593266</v>
      </c>
      <c r="F92" s="8">
        <v>0</v>
      </c>
      <c r="G92" s="8">
        <v>0</v>
      </c>
      <c r="H92" s="8">
        <v>0</v>
      </c>
      <c r="I92" s="8">
        <v>151094580</v>
      </c>
      <c r="J92" s="9">
        <f t="shared" ref="J92:J97" si="187">I92-SUM(C92:H92)</f>
        <v>0</v>
      </c>
      <c r="K92" s="21" t="str">
        <f>IF(COUNTIF(I93:$I$389,I92)=0,"","Revisar")</f>
        <v/>
      </c>
      <c r="L92" s="10">
        <v>28065.35</v>
      </c>
      <c r="M92" s="18">
        <f t="shared" si="184"/>
        <v>1455957319</v>
      </c>
      <c r="N92" s="12">
        <f t="shared" si="122"/>
        <v>82915581</v>
      </c>
      <c r="O92" s="12">
        <f t="shared" si="123"/>
        <v>62585733</v>
      </c>
      <c r="P92" s="12">
        <f t="shared" si="124"/>
        <v>5593266</v>
      </c>
      <c r="Q92" s="12">
        <f t="shared" si="125"/>
        <v>0</v>
      </c>
      <c r="R92" s="12">
        <f t="shared" si="126"/>
        <v>0</v>
      </c>
      <c r="S92" s="12">
        <f t="shared" si="127"/>
        <v>0</v>
      </c>
      <c r="T92" s="12">
        <f t="shared" si="128"/>
        <v>151094580</v>
      </c>
      <c r="U92" s="19">
        <f t="shared" si="182"/>
        <v>1455957319</v>
      </c>
    </row>
    <row r="93" spans="2:21" x14ac:dyDescent="0.3">
      <c r="B93" s="11">
        <v>43709</v>
      </c>
      <c r="C93" s="8">
        <v>93736686</v>
      </c>
      <c r="D93" s="8">
        <v>8663365</v>
      </c>
      <c r="E93" s="8">
        <v>0</v>
      </c>
      <c r="F93" s="8">
        <v>0</v>
      </c>
      <c r="G93" s="8">
        <v>0</v>
      </c>
      <c r="H93" s="8">
        <v>0</v>
      </c>
      <c r="I93" s="8">
        <v>102400051</v>
      </c>
      <c r="J93" s="9">
        <f t="shared" si="187"/>
        <v>0</v>
      </c>
      <c r="K93" s="21" t="str">
        <f>IF(COUNTIF(I94:$I$389,I93)=0,"","Revisar")</f>
        <v/>
      </c>
      <c r="L93" s="10">
        <v>28020.52</v>
      </c>
      <c r="M93" s="18">
        <f t="shared" si="184"/>
        <v>1408156892</v>
      </c>
      <c r="N93" s="12">
        <f t="shared" si="122"/>
        <v>93736686</v>
      </c>
      <c r="O93" s="12">
        <f t="shared" si="123"/>
        <v>8663365</v>
      </c>
      <c r="P93" s="12">
        <f t="shared" si="124"/>
        <v>0</v>
      </c>
      <c r="Q93" s="12">
        <f t="shared" si="125"/>
        <v>0</v>
      </c>
      <c r="R93" s="12">
        <f t="shared" si="126"/>
        <v>0</v>
      </c>
      <c r="S93" s="12">
        <f t="shared" si="127"/>
        <v>0</v>
      </c>
      <c r="T93" s="12">
        <f t="shared" si="128"/>
        <v>102400051</v>
      </c>
      <c r="U93" s="19">
        <f t="shared" si="182"/>
        <v>1408156892</v>
      </c>
    </row>
    <row r="94" spans="2:21" x14ac:dyDescent="0.3">
      <c r="B94" s="11">
        <v>43678</v>
      </c>
      <c r="C94" s="8">
        <v>97790888</v>
      </c>
      <c r="D94" s="8">
        <v>19090007</v>
      </c>
      <c r="E94" s="8">
        <v>8875571</v>
      </c>
      <c r="F94" s="8">
        <v>0</v>
      </c>
      <c r="G94" s="8">
        <v>0</v>
      </c>
      <c r="H94" s="8">
        <v>0</v>
      </c>
      <c r="I94" s="8">
        <v>125756466</v>
      </c>
      <c r="J94" s="9">
        <f t="shared" si="187"/>
        <v>0</v>
      </c>
      <c r="K94" s="21" t="str">
        <f>IF(COUNTIF(I95:$I$389,I94)=0,"","Revisar")</f>
        <v/>
      </c>
      <c r="L94" s="10">
        <v>27964.23</v>
      </c>
      <c r="M94" s="18">
        <f t="shared" si="184"/>
        <v>1385372339</v>
      </c>
      <c r="N94" s="12">
        <f t="shared" si="122"/>
        <v>97790888</v>
      </c>
      <c r="O94" s="12">
        <f t="shared" si="123"/>
        <v>19090007</v>
      </c>
      <c r="P94" s="12">
        <f t="shared" si="124"/>
        <v>8875571</v>
      </c>
      <c r="Q94" s="12">
        <f t="shared" si="125"/>
        <v>0</v>
      </c>
      <c r="R94" s="12">
        <f t="shared" si="126"/>
        <v>0</v>
      </c>
      <c r="S94" s="12">
        <f t="shared" si="127"/>
        <v>0</v>
      </c>
      <c r="T94" s="12">
        <f t="shared" si="128"/>
        <v>125756466</v>
      </c>
      <c r="U94" s="19">
        <f t="shared" si="182"/>
        <v>1385372339</v>
      </c>
    </row>
    <row r="95" spans="2:21" x14ac:dyDescent="0.3">
      <c r="B95" s="11">
        <v>43647</v>
      </c>
      <c r="C95" s="8">
        <v>86736579</v>
      </c>
      <c r="D95" s="8">
        <v>2425436</v>
      </c>
      <c r="E95" s="8">
        <v>5485734</v>
      </c>
      <c r="F95" s="8">
        <v>0</v>
      </c>
      <c r="G95" s="8">
        <v>0</v>
      </c>
      <c r="H95" s="8">
        <v>0</v>
      </c>
      <c r="I95" s="8">
        <v>94647749</v>
      </c>
      <c r="J95" s="9">
        <f t="shared" si="187"/>
        <v>0</v>
      </c>
      <c r="K95" s="21" t="str">
        <f>IF(COUNTIF(I96:$I$389,I95)=0,"","Revisar")</f>
        <v/>
      </c>
      <c r="L95" s="10">
        <v>27953.42</v>
      </c>
      <c r="M95" s="18">
        <f>SUM(T95:T106)</f>
        <v>1951531668</v>
      </c>
      <c r="N95" s="12">
        <f t="shared" si="122"/>
        <v>86736579</v>
      </c>
      <c r="O95" s="12">
        <f t="shared" si="123"/>
        <v>2425436</v>
      </c>
      <c r="P95" s="12">
        <f t="shared" si="124"/>
        <v>5485734</v>
      </c>
      <c r="Q95" s="12">
        <f t="shared" si="125"/>
        <v>0</v>
      </c>
      <c r="R95" s="12">
        <f t="shared" si="126"/>
        <v>0</v>
      </c>
      <c r="S95" s="12">
        <f t="shared" si="127"/>
        <v>0</v>
      </c>
      <c r="T95" s="12">
        <f t="shared" si="128"/>
        <v>94647749</v>
      </c>
      <c r="U95" s="19">
        <f>SUM(T95:T106)</f>
        <v>1951531668</v>
      </c>
    </row>
    <row r="96" spans="2:21" x14ac:dyDescent="0.3">
      <c r="B96" s="11">
        <v>43617</v>
      </c>
      <c r="C96" s="8">
        <v>111931373</v>
      </c>
      <c r="D96" s="8">
        <v>10848507</v>
      </c>
      <c r="E96" s="8">
        <v>8382243</v>
      </c>
      <c r="F96" s="8">
        <v>0</v>
      </c>
      <c r="G96" s="8">
        <v>0</v>
      </c>
      <c r="H96" s="8">
        <v>0</v>
      </c>
      <c r="I96" s="8">
        <v>131162123</v>
      </c>
      <c r="J96" s="9">
        <f t="shared" si="187"/>
        <v>0</v>
      </c>
      <c r="K96" s="21" t="str">
        <f>IF(COUNTIF(I97:$I$389,I96)=0,"","Revisar")</f>
        <v/>
      </c>
      <c r="L96" s="10">
        <v>27819.96</v>
      </c>
      <c r="M96" s="18">
        <f t="shared" ref="M96" si="188">SUM(T96:T107)</f>
        <v>1998292155</v>
      </c>
      <c r="N96" s="12">
        <f t="shared" si="122"/>
        <v>111931373</v>
      </c>
      <c r="O96" s="12">
        <f t="shared" si="123"/>
        <v>10848507</v>
      </c>
      <c r="P96" s="12">
        <f t="shared" si="124"/>
        <v>8382243</v>
      </c>
      <c r="Q96" s="12">
        <f t="shared" si="125"/>
        <v>0</v>
      </c>
      <c r="R96" s="12">
        <f t="shared" si="126"/>
        <v>0</v>
      </c>
      <c r="S96" s="12">
        <f t="shared" si="127"/>
        <v>0</v>
      </c>
      <c r="T96" s="12">
        <f t="shared" si="128"/>
        <v>131162123</v>
      </c>
      <c r="U96" s="19">
        <f t="shared" ref="U96:U102" si="189">SUM(T96:T107)</f>
        <v>1998292155</v>
      </c>
    </row>
    <row r="97" spans="2:21" x14ac:dyDescent="0.3">
      <c r="B97" s="11">
        <v>43586</v>
      </c>
      <c r="C97" s="8">
        <v>80658305</v>
      </c>
      <c r="D97" s="8">
        <v>5165959</v>
      </c>
      <c r="E97" s="8">
        <v>1067457</v>
      </c>
      <c r="F97" s="8">
        <v>0</v>
      </c>
      <c r="G97" s="8">
        <v>0</v>
      </c>
      <c r="H97" s="8">
        <v>-111600</v>
      </c>
      <c r="I97" s="8">
        <v>86780121</v>
      </c>
      <c r="J97" s="9">
        <f t="shared" si="187"/>
        <v>0</v>
      </c>
      <c r="K97" s="21" t="str">
        <f>IF(COUNTIF(I98:$I$389,I97)=0,"","Revisar")</f>
        <v/>
      </c>
      <c r="L97" s="10">
        <v>27719.66</v>
      </c>
      <c r="M97" s="18">
        <f t="shared" ref="M97:M102" si="190">SUM(T97:T108)</f>
        <v>1967765222</v>
      </c>
      <c r="N97" s="12">
        <f t="shared" si="122"/>
        <v>80658305</v>
      </c>
      <c r="O97" s="12">
        <f t="shared" si="123"/>
        <v>5165959</v>
      </c>
      <c r="P97" s="12">
        <f t="shared" si="124"/>
        <v>1067457</v>
      </c>
      <c r="Q97" s="12">
        <f t="shared" si="125"/>
        <v>0</v>
      </c>
      <c r="R97" s="12">
        <f t="shared" si="126"/>
        <v>0</v>
      </c>
      <c r="S97" s="12">
        <f t="shared" si="127"/>
        <v>-111600</v>
      </c>
      <c r="T97" s="12">
        <f t="shared" si="128"/>
        <v>86780121</v>
      </c>
      <c r="U97" s="19">
        <f t="shared" si="189"/>
        <v>1967765222</v>
      </c>
    </row>
    <row r="98" spans="2:21" x14ac:dyDescent="0.3">
      <c r="B98" s="11">
        <v>43556</v>
      </c>
      <c r="C98" s="8">
        <v>94491300</v>
      </c>
      <c r="D98" s="8">
        <v>41955133</v>
      </c>
      <c r="E98" s="8">
        <v>123268</v>
      </c>
      <c r="F98" s="8">
        <v>0</v>
      </c>
      <c r="G98" s="8">
        <v>0</v>
      </c>
      <c r="H98" s="8">
        <v>0</v>
      </c>
      <c r="I98" s="8">
        <v>136569701</v>
      </c>
      <c r="J98" s="9">
        <f t="shared" ref="J98:J115" si="191">I98-SUM(C98:H98)</f>
        <v>0</v>
      </c>
      <c r="K98" s="21" t="str">
        <f>IF(COUNTIF(I99:$I$389,I98)=0,"","Revisar")</f>
        <v/>
      </c>
      <c r="L98" s="10">
        <v>27593.27</v>
      </c>
      <c r="M98" s="18">
        <f t="shared" si="190"/>
        <v>1958626824</v>
      </c>
      <c r="N98" s="12">
        <f t="shared" si="122"/>
        <v>94491300</v>
      </c>
      <c r="O98" s="12">
        <f t="shared" si="123"/>
        <v>41955133</v>
      </c>
      <c r="P98" s="12">
        <f t="shared" si="124"/>
        <v>123268</v>
      </c>
      <c r="Q98" s="12">
        <f t="shared" si="125"/>
        <v>0</v>
      </c>
      <c r="R98" s="12">
        <f t="shared" si="126"/>
        <v>0</v>
      </c>
      <c r="S98" s="12">
        <f t="shared" si="127"/>
        <v>0</v>
      </c>
      <c r="T98" s="12">
        <f t="shared" si="128"/>
        <v>136569701</v>
      </c>
      <c r="U98" s="19">
        <f t="shared" si="189"/>
        <v>1958626824</v>
      </c>
    </row>
    <row r="99" spans="2:21" x14ac:dyDescent="0.3">
      <c r="B99" s="11">
        <v>43525</v>
      </c>
      <c r="C99" s="8">
        <v>78794900</v>
      </c>
      <c r="D99" s="8">
        <v>97748222</v>
      </c>
      <c r="E99" s="8">
        <v>2231884</v>
      </c>
      <c r="F99" s="8">
        <v>0</v>
      </c>
      <c r="G99" s="8">
        <v>0</v>
      </c>
      <c r="H99" s="8">
        <v>0</v>
      </c>
      <c r="I99" s="8">
        <v>178775006</v>
      </c>
      <c r="J99" s="9">
        <f t="shared" si="191"/>
        <v>0</v>
      </c>
      <c r="K99" s="21" t="str">
        <f>IF(COUNTIF(I100:$I$389,I99)=0,"","Revisar")</f>
        <v/>
      </c>
      <c r="L99" s="10">
        <v>27565.759999999998</v>
      </c>
      <c r="M99" s="18">
        <f t="shared" si="190"/>
        <v>2039987082</v>
      </c>
      <c r="N99" s="12">
        <f t="shared" si="122"/>
        <v>78794900</v>
      </c>
      <c r="O99" s="12">
        <f t="shared" si="123"/>
        <v>97748222</v>
      </c>
      <c r="P99" s="12">
        <f t="shared" si="124"/>
        <v>2231884</v>
      </c>
      <c r="Q99" s="12">
        <f t="shared" si="125"/>
        <v>0</v>
      </c>
      <c r="R99" s="12">
        <f t="shared" si="126"/>
        <v>0</v>
      </c>
      <c r="S99" s="12">
        <f t="shared" si="127"/>
        <v>0</v>
      </c>
      <c r="T99" s="12">
        <f t="shared" si="128"/>
        <v>178775006</v>
      </c>
      <c r="U99" s="19">
        <f t="shared" si="189"/>
        <v>2039987082</v>
      </c>
    </row>
    <row r="100" spans="2:21" x14ac:dyDescent="0.3">
      <c r="B100" s="11">
        <v>43497</v>
      </c>
      <c r="C100" s="8">
        <v>78990410</v>
      </c>
      <c r="D100" s="8">
        <v>10665465</v>
      </c>
      <c r="E100" s="8">
        <v>17068299</v>
      </c>
      <c r="F100" s="8">
        <v>0</v>
      </c>
      <c r="G100" s="8">
        <v>0</v>
      </c>
      <c r="H100" s="8">
        <v>0</v>
      </c>
      <c r="I100" s="8">
        <v>106724174</v>
      </c>
      <c r="J100" s="9">
        <f t="shared" si="191"/>
        <v>0</v>
      </c>
      <c r="K100" s="21" t="str">
        <f>IF(COUNTIF(I101:$I$389,I100)=0,"","Revisar")</f>
        <v/>
      </c>
      <c r="L100" s="10">
        <v>27544.12</v>
      </c>
      <c r="M100" s="18">
        <f t="shared" si="190"/>
        <v>1959895062</v>
      </c>
      <c r="N100" s="12">
        <f t="shared" si="122"/>
        <v>78990410</v>
      </c>
      <c r="O100" s="12">
        <f t="shared" si="123"/>
        <v>10665465</v>
      </c>
      <c r="P100" s="12">
        <f t="shared" si="124"/>
        <v>17068299</v>
      </c>
      <c r="Q100" s="12">
        <f t="shared" si="125"/>
        <v>0</v>
      </c>
      <c r="R100" s="12">
        <f t="shared" si="126"/>
        <v>0</v>
      </c>
      <c r="S100" s="12">
        <f t="shared" si="127"/>
        <v>0</v>
      </c>
      <c r="T100" s="12">
        <f t="shared" si="128"/>
        <v>106724174</v>
      </c>
      <c r="U100" s="19">
        <f t="shared" si="189"/>
        <v>1959895062</v>
      </c>
    </row>
    <row r="101" spans="2:21" x14ac:dyDescent="0.3">
      <c r="B101" s="11">
        <v>43466</v>
      </c>
      <c r="C101" s="8">
        <v>91205563</v>
      </c>
      <c r="D101" s="8">
        <v>15293752</v>
      </c>
      <c r="E101" s="8">
        <v>0</v>
      </c>
      <c r="F101" s="8">
        <v>0</v>
      </c>
      <c r="G101" s="8">
        <v>0</v>
      </c>
      <c r="H101" s="8">
        <v>0</v>
      </c>
      <c r="I101" s="8">
        <v>106499315</v>
      </c>
      <c r="J101" s="9">
        <f t="shared" si="191"/>
        <v>0</v>
      </c>
      <c r="K101" s="21" t="str">
        <f>IF(COUNTIF(I102:$I$389,I101)=0,"","Revisar")</f>
        <v/>
      </c>
      <c r="L101" s="10">
        <v>27560.45</v>
      </c>
      <c r="M101" s="18">
        <f t="shared" si="190"/>
        <v>2228223655</v>
      </c>
      <c r="N101" s="12">
        <f t="shared" si="122"/>
        <v>91205563</v>
      </c>
      <c r="O101" s="12">
        <f t="shared" si="123"/>
        <v>15293752</v>
      </c>
      <c r="P101" s="12">
        <f t="shared" si="124"/>
        <v>0</v>
      </c>
      <c r="Q101" s="12">
        <f t="shared" si="125"/>
        <v>0</v>
      </c>
      <c r="R101" s="12">
        <f t="shared" si="126"/>
        <v>0</v>
      </c>
      <c r="S101" s="12">
        <f t="shared" si="127"/>
        <v>0</v>
      </c>
      <c r="T101" s="12">
        <f t="shared" si="128"/>
        <v>106499315</v>
      </c>
      <c r="U101" s="19">
        <f t="shared" si="189"/>
        <v>2228223655</v>
      </c>
    </row>
    <row r="102" spans="2:21" x14ac:dyDescent="0.3">
      <c r="B102" s="11">
        <v>43435</v>
      </c>
      <c r="C102" s="8">
        <v>96064828</v>
      </c>
      <c r="D102" s="8">
        <v>8055647</v>
      </c>
      <c r="E102" s="8">
        <v>47011309</v>
      </c>
      <c r="F102" s="8">
        <v>0</v>
      </c>
      <c r="G102" s="8">
        <v>0</v>
      </c>
      <c r="H102" s="8">
        <v>0</v>
      </c>
      <c r="I102" s="8">
        <v>151131784</v>
      </c>
      <c r="J102" s="9">
        <f t="shared" si="191"/>
        <v>0</v>
      </c>
      <c r="K102" s="21" t="str">
        <f>IF(COUNTIF(I103:$I$389,I102)=0,"","Revisar")</f>
        <v/>
      </c>
      <c r="L102" s="10">
        <v>27565.79</v>
      </c>
      <c r="M102" s="18">
        <f t="shared" si="190"/>
        <v>2195423415</v>
      </c>
      <c r="N102" s="12">
        <f t="shared" si="122"/>
        <v>96064828</v>
      </c>
      <c r="O102" s="12">
        <f t="shared" si="123"/>
        <v>8055647</v>
      </c>
      <c r="P102" s="12">
        <f t="shared" si="124"/>
        <v>47011309</v>
      </c>
      <c r="Q102" s="12">
        <f t="shared" si="125"/>
        <v>0</v>
      </c>
      <c r="R102" s="12">
        <f t="shared" si="126"/>
        <v>0</v>
      </c>
      <c r="S102" s="12">
        <f t="shared" si="127"/>
        <v>0</v>
      </c>
      <c r="T102" s="12">
        <f t="shared" si="128"/>
        <v>151131784</v>
      </c>
      <c r="U102" s="19">
        <f t="shared" si="189"/>
        <v>2195423415</v>
      </c>
    </row>
    <row r="103" spans="2:21" x14ac:dyDescent="0.3">
      <c r="B103" s="11">
        <v>43405</v>
      </c>
      <c r="C103" s="8">
        <v>81292631</v>
      </c>
      <c r="D103" s="8">
        <v>2289918</v>
      </c>
      <c r="E103" s="8">
        <v>928700</v>
      </c>
      <c r="F103" s="8">
        <v>0</v>
      </c>
      <c r="G103" s="8">
        <v>0</v>
      </c>
      <c r="H103" s="8">
        <v>-95000</v>
      </c>
      <c r="I103" s="8">
        <v>84416249</v>
      </c>
      <c r="J103" s="9">
        <f t="shared" si="191"/>
        <v>0</v>
      </c>
      <c r="K103" s="21" t="str">
        <f>IF(COUNTIF(I104:$I$389,I103)=0,"","Revisar")</f>
        <v/>
      </c>
      <c r="L103" s="10">
        <v>27477.9</v>
      </c>
      <c r="M103" s="18">
        <f t="shared" ref="M103:M108" si="192">SUM(T103:T114)</f>
        <v>2134138676</v>
      </c>
      <c r="N103" s="12">
        <f t="shared" si="122"/>
        <v>81292631</v>
      </c>
      <c r="O103" s="12">
        <f t="shared" si="123"/>
        <v>2289918</v>
      </c>
      <c r="P103" s="12">
        <f t="shared" si="124"/>
        <v>928700</v>
      </c>
      <c r="Q103" s="12">
        <f t="shared" si="125"/>
        <v>0</v>
      </c>
      <c r="R103" s="12">
        <f t="shared" si="126"/>
        <v>0</v>
      </c>
      <c r="S103" s="12">
        <f t="shared" si="127"/>
        <v>-95000</v>
      </c>
      <c r="T103" s="12">
        <f t="shared" si="128"/>
        <v>84416249</v>
      </c>
      <c r="U103" s="19">
        <f t="shared" ref="U103" si="193">SUM(T103:T114)</f>
        <v>2134138676</v>
      </c>
    </row>
    <row r="104" spans="2:21" x14ac:dyDescent="0.3">
      <c r="B104" s="11">
        <v>43374</v>
      </c>
      <c r="C104" s="8">
        <v>77798833</v>
      </c>
      <c r="D104" s="8">
        <v>25495320</v>
      </c>
      <c r="E104" s="8">
        <v>0</v>
      </c>
      <c r="F104" s="8">
        <v>0</v>
      </c>
      <c r="G104" s="8">
        <v>0</v>
      </c>
      <c r="H104" s="8">
        <v>0</v>
      </c>
      <c r="I104" s="8">
        <v>103294153</v>
      </c>
      <c r="J104" s="9">
        <f t="shared" si="191"/>
        <v>0</v>
      </c>
      <c r="K104" s="21" t="str">
        <f>IF(COUNTIF(I105:$I$389,I104)=0,"","Revisar")</f>
        <v/>
      </c>
      <c r="L104" s="10">
        <v>27389.73</v>
      </c>
      <c r="M104" s="18">
        <f t="shared" si="192"/>
        <v>2131100209</v>
      </c>
      <c r="N104" s="12">
        <f t="shared" si="122"/>
        <v>77798833</v>
      </c>
      <c r="O104" s="12">
        <f t="shared" si="123"/>
        <v>25495320</v>
      </c>
      <c r="P104" s="12">
        <f t="shared" si="124"/>
        <v>0</v>
      </c>
      <c r="Q104" s="12">
        <f t="shared" si="125"/>
        <v>0</v>
      </c>
      <c r="R104" s="12">
        <f t="shared" si="126"/>
        <v>0</v>
      </c>
      <c r="S104" s="12">
        <f t="shared" si="127"/>
        <v>0</v>
      </c>
      <c r="T104" s="12">
        <f t="shared" si="128"/>
        <v>103294153</v>
      </c>
      <c r="U104" s="19">
        <f t="shared" ref="U104" si="194">SUM(T104:T115)</f>
        <v>2131100209</v>
      </c>
    </row>
    <row r="105" spans="2:21" x14ac:dyDescent="0.3">
      <c r="B105" s="11">
        <v>43344</v>
      </c>
      <c r="C105" s="8">
        <v>77604900</v>
      </c>
      <c r="D105" s="8">
        <v>1410598</v>
      </c>
      <c r="E105" s="8">
        <v>600000</v>
      </c>
      <c r="F105" s="8">
        <v>0</v>
      </c>
      <c r="G105" s="8">
        <v>0</v>
      </c>
      <c r="H105" s="8">
        <v>0</v>
      </c>
      <c r="I105" s="8">
        <v>79615498</v>
      </c>
      <c r="J105" s="9">
        <f t="shared" si="191"/>
        <v>0</v>
      </c>
      <c r="K105" s="21" t="str">
        <f>IF(COUNTIF(I106:$I$389,I105)=0,"","Revisar")</f>
        <v/>
      </c>
      <c r="L105" s="10">
        <v>27330.13</v>
      </c>
      <c r="M105" s="18">
        <f t="shared" si="192"/>
        <v>2111076821</v>
      </c>
      <c r="N105" s="12">
        <f t="shared" si="122"/>
        <v>77604900</v>
      </c>
      <c r="O105" s="12">
        <f t="shared" si="123"/>
        <v>1410598</v>
      </c>
      <c r="P105" s="12">
        <f t="shared" si="124"/>
        <v>600000</v>
      </c>
      <c r="Q105" s="12">
        <f t="shared" si="125"/>
        <v>0</v>
      </c>
      <c r="R105" s="12">
        <f t="shared" si="126"/>
        <v>0</v>
      </c>
      <c r="S105" s="12">
        <f t="shared" si="127"/>
        <v>0</v>
      </c>
      <c r="T105" s="12">
        <f t="shared" si="128"/>
        <v>79615498</v>
      </c>
      <c r="U105" s="19">
        <f t="shared" ref="U105" si="195">SUM(T105:T116)</f>
        <v>2111076821</v>
      </c>
    </row>
    <row r="106" spans="2:21" x14ac:dyDescent="0.3">
      <c r="B106" s="11">
        <v>43313</v>
      </c>
      <c r="C106" s="8">
        <v>80924547</v>
      </c>
      <c r="D106" s="8">
        <v>606090118</v>
      </c>
      <c r="E106" s="8">
        <v>4901130</v>
      </c>
      <c r="F106" s="8">
        <v>0</v>
      </c>
      <c r="G106" s="8">
        <v>0</v>
      </c>
      <c r="H106" s="8">
        <v>0</v>
      </c>
      <c r="I106" s="8">
        <v>691915795</v>
      </c>
      <c r="J106" s="9">
        <f t="shared" si="191"/>
        <v>0</v>
      </c>
      <c r="K106" s="21" t="str">
        <f>IF(COUNTIF(I107:$I$389,I106)=0,"","Revisar")</f>
        <v/>
      </c>
      <c r="L106" s="10">
        <v>27231.4</v>
      </c>
      <c r="M106" s="18">
        <f t="shared" si="192"/>
        <v>2132951217</v>
      </c>
      <c r="N106" s="12">
        <f t="shared" si="122"/>
        <v>80924547</v>
      </c>
      <c r="O106" s="12">
        <f t="shared" si="123"/>
        <v>606090118</v>
      </c>
      <c r="P106" s="12">
        <f t="shared" si="124"/>
        <v>4901130</v>
      </c>
      <c r="Q106" s="12">
        <f t="shared" si="125"/>
        <v>0</v>
      </c>
      <c r="R106" s="12">
        <f t="shared" si="126"/>
        <v>0</v>
      </c>
      <c r="S106" s="12">
        <f t="shared" si="127"/>
        <v>0</v>
      </c>
      <c r="T106" s="12">
        <f t="shared" si="128"/>
        <v>691915795</v>
      </c>
      <c r="U106" s="19">
        <f t="shared" ref="U106" si="196">SUM(T106:T117)</f>
        <v>2132951217</v>
      </c>
    </row>
    <row r="107" spans="2:21" x14ac:dyDescent="0.3">
      <c r="B107" s="11">
        <v>43282</v>
      </c>
      <c r="C107" s="8">
        <v>101305074</v>
      </c>
      <c r="D107" s="8">
        <v>40103162</v>
      </c>
      <c r="E107" s="8">
        <v>0</v>
      </c>
      <c r="F107" s="8">
        <v>0</v>
      </c>
      <c r="G107" s="8">
        <v>0</v>
      </c>
      <c r="H107" s="8">
        <v>0</v>
      </c>
      <c r="I107" s="8">
        <v>141408236</v>
      </c>
      <c r="J107" s="9">
        <f t="shared" si="191"/>
        <v>0</v>
      </c>
      <c r="K107" s="21" t="str">
        <f>IF(COUNTIF(I108:$I$389,I107)=0,"","Revisar")</f>
        <v/>
      </c>
      <c r="L107" s="10">
        <v>27188.45</v>
      </c>
      <c r="M107" s="18">
        <f t="shared" si="192"/>
        <v>1796539995</v>
      </c>
      <c r="N107" s="12">
        <f t="shared" si="122"/>
        <v>101305074</v>
      </c>
      <c r="O107" s="12">
        <f t="shared" si="123"/>
        <v>40103162</v>
      </c>
      <c r="P107" s="12">
        <f t="shared" si="124"/>
        <v>0</v>
      </c>
      <c r="Q107" s="12">
        <f t="shared" si="125"/>
        <v>0</v>
      </c>
      <c r="R107" s="12">
        <f t="shared" si="126"/>
        <v>0</v>
      </c>
      <c r="S107" s="12">
        <f t="shared" si="127"/>
        <v>0</v>
      </c>
      <c r="T107" s="12">
        <f t="shared" si="128"/>
        <v>141408236</v>
      </c>
      <c r="U107" s="19">
        <f t="shared" ref="U107:U113" si="197">SUM(T107:T118)</f>
        <v>1796539995</v>
      </c>
    </row>
    <row r="108" spans="2:21" x14ac:dyDescent="0.3">
      <c r="B108" s="11">
        <v>43252</v>
      </c>
      <c r="C108" s="8">
        <v>73852448</v>
      </c>
      <c r="D108" s="8">
        <v>21945497</v>
      </c>
      <c r="E108" s="8">
        <v>4837245</v>
      </c>
      <c r="F108" s="8">
        <v>0</v>
      </c>
      <c r="G108" s="8">
        <v>0</v>
      </c>
      <c r="H108" s="8">
        <v>0</v>
      </c>
      <c r="I108" s="8">
        <v>100635190</v>
      </c>
      <c r="J108" s="9">
        <f t="shared" si="191"/>
        <v>0</v>
      </c>
      <c r="K108" s="21" t="str">
        <f>IF(COUNTIF(I109:$I$389,I108)=0,"","Revisar")</f>
        <v/>
      </c>
      <c r="L108" s="10">
        <v>27118.12</v>
      </c>
      <c r="M108" s="18">
        <f t="shared" si="192"/>
        <v>1775299661</v>
      </c>
      <c r="N108" s="12">
        <f t="shared" si="122"/>
        <v>73852448</v>
      </c>
      <c r="O108" s="12">
        <f t="shared" si="123"/>
        <v>21945497</v>
      </c>
      <c r="P108" s="12">
        <f t="shared" si="124"/>
        <v>4837245</v>
      </c>
      <c r="Q108" s="12">
        <f t="shared" si="125"/>
        <v>0</v>
      </c>
      <c r="R108" s="12">
        <f t="shared" si="126"/>
        <v>0</v>
      </c>
      <c r="S108" s="12">
        <f t="shared" si="127"/>
        <v>0</v>
      </c>
      <c r="T108" s="12">
        <f t="shared" si="128"/>
        <v>100635190</v>
      </c>
      <c r="U108" s="19">
        <f t="shared" si="197"/>
        <v>1775299661</v>
      </c>
    </row>
    <row r="109" spans="2:21" x14ac:dyDescent="0.3">
      <c r="B109" s="11">
        <v>43221</v>
      </c>
      <c r="C109" s="8">
        <v>73697864</v>
      </c>
      <c r="D109" s="8">
        <v>2943760</v>
      </c>
      <c r="E109" s="8">
        <v>1000099</v>
      </c>
      <c r="F109" s="8">
        <v>0</v>
      </c>
      <c r="G109" s="8">
        <v>0</v>
      </c>
      <c r="H109" s="8">
        <v>0</v>
      </c>
      <c r="I109" s="8">
        <v>77641723</v>
      </c>
      <c r="J109" s="9">
        <f t="shared" si="191"/>
        <v>0</v>
      </c>
      <c r="K109" s="21" t="str">
        <f>IF(COUNTIF(I110:$I$389,I109)=0,"","Revisar")</f>
        <v/>
      </c>
      <c r="L109" s="10">
        <v>27036.49</v>
      </c>
      <c r="M109" s="18">
        <f t="shared" ref="M109" si="198">SUM(T109:T120)</f>
        <v>2141260818</v>
      </c>
      <c r="N109" s="12">
        <f t="shared" si="122"/>
        <v>73697864</v>
      </c>
      <c r="O109" s="12">
        <f t="shared" si="123"/>
        <v>2943760</v>
      </c>
      <c r="P109" s="12">
        <f t="shared" si="124"/>
        <v>1000099</v>
      </c>
      <c r="Q109" s="12">
        <f t="shared" si="125"/>
        <v>0</v>
      </c>
      <c r="R109" s="12">
        <f t="shared" si="126"/>
        <v>0</v>
      </c>
      <c r="S109" s="12">
        <f t="shared" si="127"/>
        <v>0</v>
      </c>
      <c r="T109" s="12">
        <f t="shared" si="128"/>
        <v>77641723</v>
      </c>
      <c r="U109" s="19">
        <f t="shared" si="197"/>
        <v>2141260818</v>
      </c>
    </row>
    <row r="110" spans="2:21" x14ac:dyDescent="0.3">
      <c r="B110" s="11">
        <v>43191</v>
      </c>
      <c r="C110" s="8">
        <v>75563917</v>
      </c>
      <c r="D110" s="8">
        <v>28159312</v>
      </c>
      <c r="E110" s="8">
        <v>817482</v>
      </c>
      <c r="F110" s="8">
        <v>113389248</v>
      </c>
      <c r="G110" s="8">
        <v>0</v>
      </c>
      <c r="H110" s="8">
        <v>0</v>
      </c>
      <c r="I110" s="8">
        <v>217929959</v>
      </c>
      <c r="J110" s="9">
        <f t="shared" si="191"/>
        <v>0</v>
      </c>
      <c r="K110" s="21" t="str">
        <f>IF(COUNTIF(I111:$I$389,I110)=0,"","Revisar")</f>
        <v/>
      </c>
      <c r="L110" s="10">
        <v>26977.67</v>
      </c>
      <c r="M110" s="18">
        <f t="shared" ref="M110:M115" si="199">SUM(T110:T121)</f>
        <v>2194019169</v>
      </c>
      <c r="N110" s="12">
        <f t="shared" si="122"/>
        <v>75563917</v>
      </c>
      <c r="O110" s="12">
        <f t="shared" si="123"/>
        <v>28159312</v>
      </c>
      <c r="P110" s="12">
        <f t="shared" si="124"/>
        <v>817482</v>
      </c>
      <c r="Q110" s="12">
        <f t="shared" si="125"/>
        <v>113389248</v>
      </c>
      <c r="R110" s="12">
        <f t="shared" si="126"/>
        <v>0</v>
      </c>
      <c r="S110" s="12">
        <f t="shared" si="127"/>
        <v>0</v>
      </c>
      <c r="T110" s="12">
        <f t="shared" si="128"/>
        <v>217929959</v>
      </c>
      <c r="U110" s="19">
        <f t="shared" si="197"/>
        <v>2194019169</v>
      </c>
    </row>
    <row r="111" spans="2:21" x14ac:dyDescent="0.3">
      <c r="B111" s="11">
        <v>43160</v>
      </c>
      <c r="C111" s="8">
        <v>75079051</v>
      </c>
      <c r="D111" s="8">
        <v>11593529</v>
      </c>
      <c r="E111" s="8">
        <v>12010406</v>
      </c>
      <c r="F111" s="8">
        <v>0</v>
      </c>
      <c r="G111" s="8">
        <v>0</v>
      </c>
      <c r="H111" s="8">
        <v>0</v>
      </c>
      <c r="I111" s="8">
        <v>98682986</v>
      </c>
      <c r="J111" s="9">
        <f t="shared" si="191"/>
        <v>0</v>
      </c>
      <c r="K111" s="21" t="str">
        <f>IF(COUNTIF(I112:$I$389,I111)=0,"","Revisar")</f>
        <v/>
      </c>
      <c r="L111" s="10">
        <v>26966.89</v>
      </c>
      <c r="M111" s="18">
        <f t="shared" si="199"/>
        <v>2078022765</v>
      </c>
      <c r="N111" s="12">
        <f t="shared" si="122"/>
        <v>75079051</v>
      </c>
      <c r="O111" s="12">
        <f t="shared" si="123"/>
        <v>11593529</v>
      </c>
      <c r="P111" s="12">
        <f t="shared" si="124"/>
        <v>12010406</v>
      </c>
      <c r="Q111" s="12">
        <f t="shared" si="125"/>
        <v>0</v>
      </c>
      <c r="R111" s="12">
        <f t="shared" si="126"/>
        <v>0</v>
      </c>
      <c r="S111" s="12">
        <f t="shared" si="127"/>
        <v>0</v>
      </c>
      <c r="T111" s="12">
        <f t="shared" si="128"/>
        <v>98682986</v>
      </c>
      <c r="U111" s="19">
        <f t="shared" si="197"/>
        <v>2078022765</v>
      </c>
    </row>
    <row r="112" spans="2:21" x14ac:dyDescent="0.3">
      <c r="B112" s="11">
        <v>43132</v>
      </c>
      <c r="C112" s="8">
        <v>76013330</v>
      </c>
      <c r="D112" s="8">
        <v>35907484</v>
      </c>
      <c r="E112" s="8">
        <v>9427710</v>
      </c>
      <c r="F112" s="8">
        <v>253704243</v>
      </c>
      <c r="G112" s="8">
        <v>0</v>
      </c>
      <c r="H112" s="8">
        <v>0</v>
      </c>
      <c r="I112" s="8">
        <v>375052767</v>
      </c>
      <c r="J112" s="9">
        <f t="shared" si="191"/>
        <v>0</v>
      </c>
      <c r="K112" s="21" t="str">
        <f>IF(COUNTIF(I113:$I$389,I112)=0,"","Revisar")</f>
        <v/>
      </c>
      <c r="L112" s="10">
        <v>26861.42</v>
      </c>
      <c r="M112" s="18">
        <f t="shared" si="199"/>
        <v>2071741527</v>
      </c>
      <c r="N112" s="12">
        <f t="shared" si="122"/>
        <v>76013330</v>
      </c>
      <c r="O112" s="12">
        <f t="shared" si="123"/>
        <v>35907484</v>
      </c>
      <c r="P112" s="12">
        <f t="shared" si="124"/>
        <v>9427710</v>
      </c>
      <c r="Q112" s="12">
        <f t="shared" si="125"/>
        <v>253704243</v>
      </c>
      <c r="R112" s="12">
        <f t="shared" si="126"/>
        <v>0</v>
      </c>
      <c r="S112" s="12">
        <f t="shared" si="127"/>
        <v>0</v>
      </c>
      <c r="T112" s="12">
        <f t="shared" si="128"/>
        <v>375052767</v>
      </c>
      <c r="U112" s="19">
        <f t="shared" si="197"/>
        <v>2071741527</v>
      </c>
    </row>
    <row r="113" spans="2:21" x14ac:dyDescent="0.3">
      <c r="B113" s="11">
        <v>43101</v>
      </c>
      <c r="C113" s="8">
        <v>72775106</v>
      </c>
      <c r="D113" s="8">
        <v>541008</v>
      </c>
      <c r="E113" s="8">
        <v>382961</v>
      </c>
      <c r="F113" s="8">
        <v>0</v>
      </c>
      <c r="G113" s="8">
        <v>0</v>
      </c>
      <c r="H113" s="8">
        <v>0</v>
      </c>
      <c r="I113" s="8">
        <v>73699075</v>
      </c>
      <c r="J113" s="9">
        <f t="shared" si="191"/>
        <v>0</v>
      </c>
      <c r="K113" s="21" t="str">
        <f>IF(COUNTIF(I114:$I$389,I113)=0,"","Revisar")</f>
        <v/>
      </c>
      <c r="L113" s="10">
        <v>26811.11</v>
      </c>
      <c r="M113" s="18">
        <f t="shared" si="199"/>
        <v>1784736865</v>
      </c>
      <c r="N113" s="12">
        <f t="shared" si="122"/>
        <v>72775106</v>
      </c>
      <c r="O113" s="12">
        <f t="shared" si="123"/>
        <v>541008</v>
      </c>
      <c r="P113" s="12">
        <f t="shared" si="124"/>
        <v>382961</v>
      </c>
      <c r="Q113" s="12">
        <f t="shared" si="125"/>
        <v>0</v>
      </c>
      <c r="R113" s="12">
        <f t="shared" si="126"/>
        <v>0</v>
      </c>
      <c r="S113" s="12">
        <f t="shared" si="127"/>
        <v>0</v>
      </c>
      <c r="T113" s="12">
        <f t="shared" si="128"/>
        <v>73699075</v>
      </c>
      <c r="U113" s="19">
        <f t="shared" si="197"/>
        <v>1784736865</v>
      </c>
    </row>
    <row r="114" spans="2:21" x14ac:dyDescent="0.3">
      <c r="B114" s="11">
        <v>43070</v>
      </c>
      <c r="C114" s="8">
        <v>82814496</v>
      </c>
      <c r="D114" s="8">
        <v>7575892</v>
      </c>
      <c r="E114" s="8">
        <v>0</v>
      </c>
      <c r="F114" s="8">
        <v>0</v>
      </c>
      <c r="G114" s="8">
        <v>0</v>
      </c>
      <c r="H114" s="8">
        <v>-543343</v>
      </c>
      <c r="I114" s="8">
        <v>89847045</v>
      </c>
      <c r="J114" s="9">
        <f t="shared" si="191"/>
        <v>0</v>
      </c>
      <c r="K114" s="21" t="str">
        <f>IF(COUNTIF(I115:$I$389,I114)=0,"","Revisar")</f>
        <v/>
      </c>
      <c r="L114" s="10">
        <v>26784.32</v>
      </c>
      <c r="M114" s="18">
        <f t="shared" si="199"/>
        <v>1954100540</v>
      </c>
      <c r="N114" s="12">
        <f t="shared" si="122"/>
        <v>82814496</v>
      </c>
      <c r="O114" s="12">
        <f t="shared" si="123"/>
        <v>7575892</v>
      </c>
      <c r="P114" s="12">
        <f t="shared" si="124"/>
        <v>0</v>
      </c>
      <c r="Q114" s="12">
        <f t="shared" si="125"/>
        <v>0</v>
      </c>
      <c r="R114" s="12">
        <f t="shared" si="126"/>
        <v>0</v>
      </c>
      <c r="S114" s="12">
        <f t="shared" si="127"/>
        <v>-543343</v>
      </c>
      <c r="T114" s="12">
        <f t="shared" si="128"/>
        <v>89847045</v>
      </c>
      <c r="U114" s="19">
        <f t="shared" ref="U114:U177" si="200">SUM(T114:T125)</f>
        <v>1954100540</v>
      </c>
    </row>
    <row r="115" spans="2:21" x14ac:dyDescent="0.3">
      <c r="B115" s="11">
        <v>43040</v>
      </c>
      <c r="C115" s="8">
        <v>77480927</v>
      </c>
      <c r="D115" s="8">
        <v>3900370</v>
      </c>
      <c r="E115" s="8">
        <v>0</v>
      </c>
      <c r="F115" s="8">
        <v>0</v>
      </c>
      <c r="G115" s="8">
        <v>0</v>
      </c>
      <c r="H115" s="8">
        <v>-3515</v>
      </c>
      <c r="I115" s="8">
        <v>81377782</v>
      </c>
      <c r="J115" s="9">
        <f t="shared" si="191"/>
        <v>0</v>
      </c>
      <c r="K115" s="21" t="str">
        <f>IF(COUNTIF(I116:$I$389,I115)=0,"","Revisar")</f>
        <v/>
      </c>
      <c r="L115" s="10">
        <v>26651.29</v>
      </c>
      <c r="M115" s="18">
        <f t="shared" si="199"/>
        <v>1951066760</v>
      </c>
      <c r="N115" s="12">
        <f t="shared" si="122"/>
        <v>77480927</v>
      </c>
      <c r="O115" s="12">
        <f t="shared" si="123"/>
        <v>3900370</v>
      </c>
      <c r="P115" s="12">
        <f t="shared" si="124"/>
        <v>0</v>
      </c>
      <c r="Q115" s="12">
        <f t="shared" si="125"/>
        <v>0</v>
      </c>
      <c r="R115" s="12">
        <f t="shared" si="126"/>
        <v>0</v>
      </c>
      <c r="S115" s="12">
        <f t="shared" si="127"/>
        <v>-3515</v>
      </c>
      <c r="T115" s="12">
        <f t="shared" si="128"/>
        <v>81377782</v>
      </c>
      <c r="U115" s="19">
        <f t="shared" si="200"/>
        <v>1951066760</v>
      </c>
    </row>
    <row r="116" spans="2:21" x14ac:dyDescent="0.3">
      <c r="B116" s="11">
        <v>43009</v>
      </c>
      <c r="C116" s="8">
        <v>76832330</v>
      </c>
      <c r="D116" s="8">
        <v>3953081</v>
      </c>
      <c r="E116" s="8">
        <v>2485354</v>
      </c>
      <c r="F116" s="8">
        <v>0</v>
      </c>
      <c r="G116" s="8">
        <v>0</v>
      </c>
      <c r="H116" s="8">
        <v>0</v>
      </c>
      <c r="I116" s="8">
        <v>83270765</v>
      </c>
      <c r="J116" s="9">
        <f t="shared" ref="J116:J124" si="201">I116-SUM(C116:H116)</f>
        <v>0</v>
      </c>
      <c r="K116" s="21" t="str">
        <f>IF(COUNTIF(I117:$I$389,I116)=0,"","Revisar")</f>
        <v/>
      </c>
      <c r="L116" s="10">
        <v>26662.44</v>
      </c>
      <c r="M116" s="18">
        <f t="shared" ref="M116:M120" si="202">SUM(T116:T127)</f>
        <v>1974469971</v>
      </c>
      <c r="N116" s="12">
        <f t="shared" si="122"/>
        <v>76832330</v>
      </c>
      <c r="O116" s="12">
        <f t="shared" si="123"/>
        <v>3953081</v>
      </c>
      <c r="P116" s="12">
        <f t="shared" si="124"/>
        <v>2485354</v>
      </c>
      <c r="Q116" s="12">
        <f t="shared" si="125"/>
        <v>0</v>
      </c>
      <c r="R116" s="12">
        <f t="shared" si="126"/>
        <v>0</v>
      </c>
      <c r="S116" s="12">
        <f t="shared" si="127"/>
        <v>0</v>
      </c>
      <c r="T116" s="12">
        <f t="shared" si="128"/>
        <v>83270765</v>
      </c>
      <c r="U116" s="19">
        <f t="shared" si="200"/>
        <v>1974469971</v>
      </c>
    </row>
    <row r="117" spans="2:21" x14ac:dyDescent="0.3">
      <c r="B117" s="11">
        <v>42979</v>
      </c>
      <c r="C117" s="8">
        <v>77264237</v>
      </c>
      <c r="D117" s="8">
        <v>4104456</v>
      </c>
      <c r="E117" s="8">
        <v>20121201</v>
      </c>
      <c r="F117" s="8">
        <v>0</v>
      </c>
      <c r="G117" s="8">
        <v>0</v>
      </c>
      <c r="H117" s="8">
        <v>0</v>
      </c>
      <c r="I117" s="8">
        <v>101489894</v>
      </c>
      <c r="J117" s="9">
        <f t="shared" si="201"/>
        <v>0</v>
      </c>
      <c r="K117" s="21" t="str">
        <f>IF(COUNTIF(I118:$I$389,I117)=0,"","Revisar")</f>
        <v/>
      </c>
      <c r="L117" s="10">
        <v>26630.17</v>
      </c>
      <c r="M117" s="18">
        <f t="shared" si="202"/>
        <v>1970751920</v>
      </c>
      <c r="N117" s="12">
        <f t="shared" si="122"/>
        <v>77264237</v>
      </c>
      <c r="O117" s="12">
        <f t="shared" si="123"/>
        <v>4104456</v>
      </c>
      <c r="P117" s="12">
        <f t="shared" si="124"/>
        <v>20121201</v>
      </c>
      <c r="Q117" s="12">
        <f t="shared" si="125"/>
        <v>0</v>
      </c>
      <c r="R117" s="12">
        <f t="shared" si="126"/>
        <v>0</v>
      </c>
      <c r="S117" s="12">
        <f t="shared" si="127"/>
        <v>0</v>
      </c>
      <c r="T117" s="12">
        <f t="shared" si="128"/>
        <v>101489894</v>
      </c>
      <c r="U117" s="19">
        <f t="shared" si="200"/>
        <v>1970751920</v>
      </c>
    </row>
    <row r="118" spans="2:21" x14ac:dyDescent="0.3">
      <c r="B118" s="11">
        <v>42948</v>
      </c>
      <c r="C118" s="8">
        <v>77894436</v>
      </c>
      <c r="D118" s="8">
        <v>50688748</v>
      </c>
      <c r="E118" s="8">
        <v>354725</v>
      </c>
      <c r="F118" s="8">
        <v>226566664</v>
      </c>
      <c r="G118" s="8">
        <v>0</v>
      </c>
      <c r="H118" s="8">
        <v>0</v>
      </c>
      <c r="I118" s="8">
        <v>355504573</v>
      </c>
      <c r="J118" s="9">
        <f t="shared" si="201"/>
        <v>0</v>
      </c>
      <c r="K118" s="21" t="str">
        <f>IF(COUNTIF(I119:$I$389,I118)=0,"","Revisar")</f>
        <v/>
      </c>
      <c r="L118" s="10">
        <v>26576.68</v>
      </c>
      <c r="M118" s="18">
        <f t="shared" si="202"/>
        <v>2136130457</v>
      </c>
      <c r="N118" s="12">
        <f t="shared" si="122"/>
        <v>77894436</v>
      </c>
      <c r="O118" s="12">
        <f t="shared" si="123"/>
        <v>50688748</v>
      </c>
      <c r="P118" s="12">
        <f t="shared" si="124"/>
        <v>354725</v>
      </c>
      <c r="Q118" s="12">
        <f t="shared" si="125"/>
        <v>226566664</v>
      </c>
      <c r="R118" s="12">
        <f t="shared" si="126"/>
        <v>0</v>
      </c>
      <c r="S118" s="12">
        <f t="shared" si="127"/>
        <v>0</v>
      </c>
      <c r="T118" s="12">
        <f t="shared" si="128"/>
        <v>355504573</v>
      </c>
      <c r="U118" s="19">
        <f t="shared" si="200"/>
        <v>2136130457</v>
      </c>
    </row>
    <row r="119" spans="2:21" x14ac:dyDescent="0.3">
      <c r="B119" s="11">
        <v>42917</v>
      </c>
      <c r="C119" s="8">
        <v>79905430</v>
      </c>
      <c r="D119" s="8">
        <v>38128863</v>
      </c>
      <c r="E119" s="8">
        <v>3249066</v>
      </c>
      <c r="F119" s="8">
        <v>0</v>
      </c>
      <c r="G119" s="8">
        <v>0</v>
      </c>
      <c r="H119" s="8">
        <v>-1115457</v>
      </c>
      <c r="I119" s="8">
        <v>120167902</v>
      </c>
      <c r="J119" s="9">
        <f t="shared" si="201"/>
        <v>0</v>
      </c>
      <c r="K119" s="21" t="str">
        <f>IF(COUNTIF(I120:$I$389,I119)=0,"","Revisar")</f>
        <v/>
      </c>
      <c r="L119" s="10">
        <v>26652.41</v>
      </c>
      <c r="M119" s="18">
        <f t="shared" si="202"/>
        <v>2053351024</v>
      </c>
      <c r="N119" s="12">
        <f t="shared" si="122"/>
        <v>79905430</v>
      </c>
      <c r="O119" s="12">
        <f t="shared" si="123"/>
        <v>38128863</v>
      </c>
      <c r="P119" s="12">
        <f t="shared" si="124"/>
        <v>3249066</v>
      </c>
      <c r="Q119" s="12">
        <f t="shared" si="125"/>
        <v>0</v>
      </c>
      <c r="R119" s="12">
        <f t="shared" si="126"/>
        <v>0</v>
      </c>
      <c r="S119" s="12">
        <f t="shared" si="127"/>
        <v>-1115457</v>
      </c>
      <c r="T119" s="12">
        <f t="shared" si="128"/>
        <v>120167902</v>
      </c>
      <c r="U119" s="19">
        <f t="shared" si="200"/>
        <v>2053351024</v>
      </c>
    </row>
    <row r="120" spans="2:21" x14ac:dyDescent="0.3">
      <c r="B120" s="11">
        <v>42887</v>
      </c>
      <c r="C120" s="8">
        <v>77848327</v>
      </c>
      <c r="D120" s="8">
        <v>17777927</v>
      </c>
      <c r="E120" s="8">
        <v>147556</v>
      </c>
      <c r="F120" s="8">
        <v>370822537</v>
      </c>
      <c r="G120" s="8">
        <v>0</v>
      </c>
      <c r="H120" s="8">
        <v>0</v>
      </c>
      <c r="I120" s="8">
        <v>466596347</v>
      </c>
      <c r="J120" s="9">
        <f t="shared" si="201"/>
        <v>0</v>
      </c>
      <c r="K120" s="21" t="str">
        <f>IF(COUNTIF(I121:$I$389,I120)=0,"","Revisar")</f>
        <v/>
      </c>
      <c r="L120" s="10">
        <v>26651.77</v>
      </c>
      <c r="M120" s="18">
        <f t="shared" si="202"/>
        <v>2016747563</v>
      </c>
      <c r="N120" s="12">
        <f t="shared" si="122"/>
        <v>77848327</v>
      </c>
      <c r="O120" s="12">
        <f t="shared" si="123"/>
        <v>17777927</v>
      </c>
      <c r="P120" s="12">
        <f t="shared" si="124"/>
        <v>147556</v>
      </c>
      <c r="Q120" s="12">
        <f t="shared" si="125"/>
        <v>370822537</v>
      </c>
      <c r="R120" s="12">
        <f t="shared" si="126"/>
        <v>0</v>
      </c>
      <c r="S120" s="12">
        <f t="shared" si="127"/>
        <v>0</v>
      </c>
      <c r="T120" s="12">
        <f t="shared" si="128"/>
        <v>466596347</v>
      </c>
      <c r="U120" s="19">
        <f t="shared" si="200"/>
        <v>2016747563</v>
      </c>
    </row>
    <row r="121" spans="2:21" x14ac:dyDescent="0.3">
      <c r="B121" s="11">
        <v>42856</v>
      </c>
      <c r="C121" s="8">
        <v>79438101</v>
      </c>
      <c r="D121" s="8">
        <v>49803640</v>
      </c>
      <c r="E121" s="8">
        <v>1158333</v>
      </c>
      <c r="F121" s="8">
        <v>0</v>
      </c>
      <c r="G121" s="8">
        <v>0</v>
      </c>
      <c r="H121" s="8">
        <v>0</v>
      </c>
      <c r="I121" s="8">
        <v>130400074</v>
      </c>
      <c r="J121" s="9">
        <f t="shared" si="201"/>
        <v>0</v>
      </c>
      <c r="K121" s="21" t="str">
        <f>IF(COUNTIF(I122:$I$389,I121)=0,"","Revisar")</f>
        <v/>
      </c>
      <c r="L121" s="10">
        <v>26603.54</v>
      </c>
      <c r="M121" s="18">
        <f t="shared" ref="M121:M127" si="203">SUM(T121:T132)</f>
        <v>1634560248</v>
      </c>
      <c r="N121" s="12">
        <f t="shared" si="122"/>
        <v>79438101</v>
      </c>
      <c r="O121" s="12">
        <f t="shared" si="123"/>
        <v>49803640</v>
      </c>
      <c r="P121" s="12">
        <f t="shared" si="124"/>
        <v>1158333</v>
      </c>
      <c r="Q121" s="12">
        <f t="shared" si="125"/>
        <v>0</v>
      </c>
      <c r="R121" s="12">
        <f t="shared" si="126"/>
        <v>0</v>
      </c>
      <c r="S121" s="12">
        <f t="shared" si="127"/>
        <v>0</v>
      </c>
      <c r="T121" s="12">
        <f t="shared" si="128"/>
        <v>130400074</v>
      </c>
      <c r="U121" s="19">
        <f t="shared" si="200"/>
        <v>1634560248</v>
      </c>
    </row>
    <row r="122" spans="2:21" x14ac:dyDescent="0.3">
      <c r="B122" s="11">
        <v>42826</v>
      </c>
      <c r="C122" s="8">
        <v>78587618</v>
      </c>
      <c r="D122" s="8">
        <v>23345937</v>
      </c>
      <c r="E122" s="8">
        <v>0</v>
      </c>
      <c r="F122" s="8">
        <v>0</v>
      </c>
      <c r="G122" s="8">
        <v>0</v>
      </c>
      <c r="H122" s="8">
        <v>0</v>
      </c>
      <c r="I122" s="8">
        <v>101933555</v>
      </c>
      <c r="J122" s="9">
        <f t="shared" si="201"/>
        <v>0</v>
      </c>
      <c r="K122" s="21" t="str">
        <f>IF(COUNTIF(I123:$I$389,I122)=0,"","Revisar")</f>
        <v/>
      </c>
      <c r="L122" s="10">
        <v>26508.46</v>
      </c>
      <c r="M122" s="18">
        <f t="shared" si="203"/>
        <v>1590146172</v>
      </c>
      <c r="N122" s="12">
        <f t="shared" si="122"/>
        <v>78587618</v>
      </c>
      <c r="O122" s="12">
        <f t="shared" si="123"/>
        <v>23345937</v>
      </c>
      <c r="P122" s="12">
        <f t="shared" si="124"/>
        <v>0</v>
      </c>
      <c r="Q122" s="12">
        <f t="shared" si="125"/>
        <v>0</v>
      </c>
      <c r="R122" s="12">
        <f t="shared" si="126"/>
        <v>0</v>
      </c>
      <c r="S122" s="12">
        <f t="shared" si="127"/>
        <v>0</v>
      </c>
      <c r="T122" s="12">
        <f t="shared" si="128"/>
        <v>101933555</v>
      </c>
      <c r="U122" s="19">
        <f t="shared" si="200"/>
        <v>1590146172</v>
      </c>
    </row>
    <row r="123" spans="2:21" x14ac:dyDescent="0.3">
      <c r="B123" s="11">
        <v>42795</v>
      </c>
      <c r="C123" s="8">
        <v>79146353</v>
      </c>
      <c r="D123" s="8">
        <v>13255395</v>
      </c>
      <c r="E123" s="8">
        <v>0</v>
      </c>
      <c r="F123" s="8">
        <v>0</v>
      </c>
      <c r="G123" s="8">
        <v>0</v>
      </c>
      <c r="H123" s="8">
        <v>0</v>
      </c>
      <c r="I123" s="8">
        <v>92401748</v>
      </c>
      <c r="J123" s="9">
        <f t="shared" si="201"/>
        <v>0</v>
      </c>
      <c r="K123" s="21" t="str">
        <f>IF(COUNTIF(I124:$I$389,I123)=0,"","Revisar")</f>
        <v/>
      </c>
      <c r="L123" s="10">
        <v>26444.65</v>
      </c>
      <c r="M123" s="18">
        <f t="shared" si="203"/>
        <v>1672734831</v>
      </c>
      <c r="N123" s="12">
        <f t="shared" si="122"/>
        <v>79146353</v>
      </c>
      <c r="O123" s="12">
        <f t="shared" si="123"/>
        <v>13255395</v>
      </c>
      <c r="P123" s="12">
        <f t="shared" si="124"/>
        <v>0</v>
      </c>
      <c r="Q123" s="12">
        <f t="shared" si="125"/>
        <v>0</v>
      </c>
      <c r="R123" s="12">
        <f t="shared" si="126"/>
        <v>0</v>
      </c>
      <c r="S123" s="12">
        <f t="shared" si="127"/>
        <v>0</v>
      </c>
      <c r="T123" s="12">
        <f t="shared" si="128"/>
        <v>92401748</v>
      </c>
      <c r="U123" s="19">
        <f t="shared" si="200"/>
        <v>1672734831</v>
      </c>
    </row>
    <row r="124" spans="2:21" x14ac:dyDescent="0.3">
      <c r="B124" s="11">
        <v>42767</v>
      </c>
      <c r="C124" s="8">
        <v>79871443</v>
      </c>
      <c r="D124" s="8">
        <v>2032708</v>
      </c>
      <c r="E124" s="8">
        <v>6143954</v>
      </c>
      <c r="F124" s="8">
        <v>0</v>
      </c>
      <c r="G124" s="8">
        <v>0</v>
      </c>
      <c r="H124" s="8">
        <v>0</v>
      </c>
      <c r="I124" s="8">
        <v>88048105</v>
      </c>
      <c r="J124" s="9">
        <f t="shared" si="201"/>
        <v>0</v>
      </c>
      <c r="K124" s="21" t="str">
        <f>IF(COUNTIF(I125:$I$389,I124)=0,"","Revisar")</f>
        <v/>
      </c>
      <c r="L124" s="10">
        <v>26331.05</v>
      </c>
      <c r="M124" s="18">
        <f t="shared" si="203"/>
        <v>1662589992</v>
      </c>
      <c r="N124" s="12">
        <f t="shared" ref="N124:N187" si="204">IF($B$6=$B$7,C124/$L124,C124)</f>
        <v>79871443</v>
      </c>
      <c r="O124" s="12">
        <f t="shared" ref="O124:O187" si="205">IF($B$6=$B$7,D124/$L124,D124)</f>
        <v>2032708</v>
      </c>
      <c r="P124" s="12">
        <f t="shared" ref="P124:P187" si="206">IF($B$6=$B$7,E124/$L124,E124)</f>
        <v>6143954</v>
      </c>
      <c r="Q124" s="12">
        <f t="shared" ref="Q124:Q187" si="207">IF($B$6=$B$7,F124/$L124,F124)</f>
        <v>0</v>
      </c>
      <c r="R124" s="12">
        <f t="shared" ref="R124:R187" si="208">IF($B$6=$B$7,G124/$L124,G124)</f>
        <v>0</v>
      </c>
      <c r="S124" s="12">
        <f t="shared" ref="S124:S187" si="209">IF($B$6=$B$7,H124/$L124,H124)</f>
        <v>0</v>
      </c>
      <c r="T124" s="12">
        <f t="shared" ref="T124:T187" si="210">IF($B$6=$B$7,I124/$L124,I124)</f>
        <v>88048105</v>
      </c>
      <c r="U124" s="19">
        <f t="shared" si="200"/>
        <v>1662589992</v>
      </c>
    </row>
    <row r="125" spans="2:21" x14ac:dyDescent="0.3">
      <c r="B125" s="11">
        <v>42736</v>
      </c>
      <c r="C125" s="8">
        <v>77545466</v>
      </c>
      <c r="D125" s="8">
        <v>1698665</v>
      </c>
      <c r="E125" s="8">
        <v>150728</v>
      </c>
      <c r="F125" s="8">
        <v>163667891</v>
      </c>
      <c r="G125" s="8">
        <v>0</v>
      </c>
      <c r="H125" s="8">
        <v>0</v>
      </c>
      <c r="I125" s="8">
        <v>243062750</v>
      </c>
      <c r="J125" s="9">
        <f t="shared" ref="J125:J157" si="211">I125-SUM(C125:H125)</f>
        <v>0</v>
      </c>
      <c r="K125" s="21" t="str">
        <f>IF(COUNTIF(I126:$I$389,I125)=0,"","Revisar")</f>
        <v/>
      </c>
      <c r="L125" s="10">
        <v>26345.42</v>
      </c>
      <c r="M125" s="18">
        <f t="shared" si="203"/>
        <v>1928355483</v>
      </c>
      <c r="N125" s="12">
        <f t="shared" si="204"/>
        <v>77545466</v>
      </c>
      <c r="O125" s="12">
        <f t="shared" si="205"/>
        <v>1698665</v>
      </c>
      <c r="P125" s="12">
        <f t="shared" si="206"/>
        <v>150728</v>
      </c>
      <c r="Q125" s="12">
        <f t="shared" si="207"/>
        <v>163667891</v>
      </c>
      <c r="R125" s="12">
        <f t="shared" si="208"/>
        <v>0</v>
      </c>
      <c r="S125" s="12">
        <f t="shared" si="209"/>
        <v>0</v>
      </c>
      <c r="T125" s="12">
        <f t="shared" si="210"/>
        <v>243062750</v>
      </c>
      <c r="U125" s="19">
        <f t="shared" si="200"/>
        <v>1928355483</v>
      </c>
    </row>
    <row r="126" spans="2:21" x14ac:dyDescent="0.3">
      <c r="B126" s="11">
        <v>42705</v>
      </c>
      <c r="C126" s="9">
        <v>79472962</v>
      </c>
      <c r="D126" s="9">
        <v>6812170</v>
      </c>
      <c r="E126" s="13">
        <v>528133</v>
      </c>
      <c r="F126" s="9">
        <v>0</v>
      </c>
      <c r="G126" s="9">
        <v>0</v>
      </c>
      <c r="H126" s="9">
        <v>0</v>
      </c>
      <c r="I126" s="9">
        <v>86813265</v>
      </c>
      <c r="J126" s="9">
        <f t="shared" si="211"/>
        <v>0</v>
      </c>
      <c r="K126" s="21" t="str">
        <f>IF(COUNTIF(I127:$I$389,I126)=0,"","Revisar")</f>
        <v/>
      </c>
      <c r="L126" s="10">
        <v>26334.39</v>
      </c>
      <c r="M126" s="18">
        <f t="shared" si="203"/>
        <v>1760401920</v>
      </c>
      <c r="N126" s="12">
        <f t="shared" si="204"/>
        <v>79472962</v>
      </c>
      <c r="O126" s="12">
        <f t="shared" si="205"/>
        <v>6812170</v>
      </c>
      <c r="P126" s="12">
        <f t="shared" si="206"/>
        <v>528133</v>
      </c>
      <c r="Q126" s="12">
        <f t="shared" si="207"/>
        <v>0</v>
      </c>
      <c r="R126" s="12">
        <f t="shared" si="208"/>
        <v>0</v>
      </c>
      <c r="S126" s="12">
        <f t="shared" si="209"/>
        <v>0</v>
      </c>
      <c r="T126" s="12">
        <f t="shared" si="210"/>
        <v>86813265</v>
      </c>
      <c r="U126" s="19">
        <f t="shared" si="200"/>
        <v>1760401920</v>
      </c>
    </row>
    <row r="127" spans="2:21" x14ac:dyDescent="0.3">
      <c r="B127" s="11">
        <v>42675</v>
      </c>
      <c r="C127" s="9">
        <v>79315691</v>
      </c>
      <c r="D127" s="9">
        <v>25465302</v>
      </c>
      <c r="E127" s="13">
        <v>0</v>
      </c>
      <c r="F127" s="9">
        <v>0</v>
      </c>
      <c r="G127" s="9">
        <v>0</v>
      </c>
      <c r="H127" s="9">
        <v>0</v>
      </c>
      <c r="I127" s="9">
        <v>104780993</v>
      </c>
      <c r="J127" s="9">
        <f t="shared" si="211"/>
        <v>0</v>
      </c>
      <c r="K127" s="21" t="str">
        <f>IF(COUNTIF(I128:$I$389,I127)=0,"","Revisar")</f>
        <v/>
      </c>
      <c r="L127" s="10">
        <v>26287.25</v>
      </c>
      <c r="M127" s="18">
        <f t="shared" si="203"/>
        <v>1833765731</v>
      </c>
      <c r="N127" s="12">
        <f t="shared" si="204"/>
        <v>79315691</v>
      </c>
      <c r="O127" s="12">
        <f t="shared" si="205"/>
        <v>25465302</v>
      </c>
      <c r="P127" s="12">
        <f t="shared" si="206"/>
        <v>0</v>
      </c>
      <c r="Q127" s="12">
        <f t="shared" si="207"/>
        <v>0</v>
      </c>
      <c r="R127" s="12">
        <f t="shared" si="208"/>
        <v>0</v>
      </c>
      <c r="S127" s="12">
        <f t="shared" si="209"/>
        <v>0</v>
      </c>
      <c r="T127" s="12">
        <f t="shared" si="210"/>
        <v>104780993</v>
      </c>
      <c r="U127" s="19">
        <f t="shared" si="200"/>
        <v>1833765731</v>
      </c>
    </row>
    <row r="128" spans="2:21" x14ac:dyDescent="0.3">
      <c r="B128" s="11">
        <v>42644</v>
      </c>
      <c r="C128" s="9">
        <v>79198231</v>
      </c>
      <c r="D128" s="9">
        <v>354483</v>
      </c>
      <c r="E128" s="9">
        <v>0</v>
      </c>
      <c r="F128" s="9">
        <v>0</v>
      </c>
      <c r="G128" s="9">
        <v>0</v>
      </c>
      <c r="H128" s="9">
        <v>0</v>
      </c>
      <c r="I128" s="9">
        <v>79552714</v>
      </c>
      <c r="J128" s="9">
        <f t="shared" si="211"/>
        <v>0</v>
      </c>
      <c r="K128" s="21" t="str">
        <f>IF(COUNTIF(I129:$I$389,I128)=0,"","Revisar")</f>
        <v/>
      </c>
      <c r="L128" s="10">
        <v>26234.44</v>
      </c>
      <c r="M128" s="18">
        <f t="shared" ref="M128:M129" si="212">SUM(T128:T139)</f>
        <v>1827095885</v>
      </c>
      <c r="N128" s="12">
        <f t="shared" si="204"/>
        <v>79198231</v>
      </c>
      <c r="O128" s="12">
        <f t="shared" si="205"/>
        <v>354483</v>
      </c>
      <c r="P128" s="12">
        <f t="shared" si="206"/>
        <v>0</v>
      </c>
      <c r="Q128" s="12">
        <f t="shared" si="207"/>
        <v>0</v>
      </c>
      <c r="R128" s="12">
        <f t="shared" si="208"/>
        <v>0</v>
      </c>
      <c r="S128" s="12">
        <f t="shared" si="209"/>
        <v>0</v>
      </c>
      <c r="T128" s="12">
        <f t="shared" si="210"/>
        <v>79552714</v>
      </c>
      <c r="U128" s="19">
        <f t="shared" si="200"/>
        <v>1827095885</v>
      </c>
    </row>
    <row r="129" spans="2:21" x14ac:dyDescent="0.3">
      <c r="B129" s="11">
        <v>42614</v>
      </c>
      <c r="C129" s="9">
        <v>79157396</v>
      </c>
      <c r="D129" s="9">
        <v>1150982</v>
      </c>
      <c r="E129" s="9">
        <v>3180341</v>
      </c>
      <c r="F129" s="9">
        <v>183379712</v>
      </c>
      <c r="G129" s="9">
        <v>0</v>
      </c>
      <c r="H129" s="9">
        <v>0</v>
      </c>
      <c r="I129" s="9">
        <v>266868431</v>
      </c>
      <c r="J129" s="9">
        <f t="shared" si="211"/>
        <v>0</v>
      </c>
      <c r="K129" s="21" t="str">
        <f>IF(COUNTIF(I130:$I$389,I129)=0,"","Revisar")</f>
        <v/>
      </c>
      <c r="L129" s="10">
        <v>26224.3</v>
      </c>
      <c r="M129" s="18">
        <f t="shared" si="212"/>
        <v>1839719188</v>
      </c>
      <c r="N129" s="12">
        <f t="shared" si="204"/>
        <v>79157396</v>
      </c>
      <c r="O129" s="12">
        <f t="shared" si="205"/>
        <v>1150982</v>
      </c>
      <c r="P129" s="12">
        <f t="shared" si="206"/>
        <v>3180341</v>
      </c>
      <c r="Q129" s="12">
        <f t="shared" si="207"/>
        <v>183379712</v>
      </c>
      <c r="R129" s="12">
        <f t="shared" si="208"/>
        <v>0</v>
      </c>
      <c r="S129" s="12">
        <f t="shared" si="209"/>
        <v>0</v>
      </c>
      <c r="T129" s="12">
        <f t="shared" si="210"/>
        <v>266868431</v>
      </c>
      <c r="U129" s="19">
        <f t="shared" si="200"/>
        <v>1839719188</v>
      </c>
    </row>
    <row r="130" spans="2:21" x14ac:dyDescent="0.3">
      <c r="B130" s="11">
        <v>42583</v>
      </c>
      <c r="C130" s="9">
        <v>78958787</v>
      </c>
      <c r="D130" s="9">
        <v>7621687</v>
      </c>
      <c r="E130" s="9">
        <v>2357325</v>
      </c>
      <c r="F130" s="9">
        <v>183787341</v>
      </c>
      <c r="G130" s="9">
        <v>0</v>
      </c>
      <c r="H130" s="9">
        <v>0</v>
      </c>
      <c r="I130" s="9">
        <v>272725140</v>
      </c>
      <c r="J130" s="9">
        <f t="shared" si="211"/>
        <v>0</v>
      </c>
      <c r="K130" s="21" t="str">
        <f>IF(COUNTIF(I131:$I$389,I130)=0,"","Revisar")</f>
        <v/>
      </c>
      <c r="L130" s="10">
        <v>26182.080000000002</v>
      </c>
      <c r="M130" s="18">
        <f t="shared" ref="M130:M190" si="213">SUM(T130:T141)</f>
        <v>1898921319</v>
      </c>
      <c r="N130" s="12">
        <f t="shared" si="204"/>
        <v>78958787</v>
      </c>
      <c r="O130" s="12">
        <f t="shared" si="205"/>
        <v>7621687</v>
      </c>
      <c r="P130" s="12">
        <f t="shared" si="206"/>
        <v>2357325</v>
      </c>
      <c r="Q130" s="12">
        <f t="shared" si="207"/>
        <v>183787341</v>
      </c>
      <c r="R130" s="12">
        <f t="shared" si="208"/>
        <v>0</v>
      </c>
      <c r="S130" s="12">
        <f t="shared" si="209"/>
        <v>0</v>
      </c>
      <c r="T130" s="12">
        <f t="shared" si="210"/>
        <v>272725140</v>
      </c>
      <c r="U130" s="19">
        <f t="shared" si="200"/>
        <v>1898921319</v>
      </c>
    </row>
    <row r="131" spans="2:21" x14ac:dyDescent="0.3">
      <c r="B131" s="11">
        <v>42552</v>
      </c>
      <c r="C131" s="9">
        <v>79289090</v>
      </c>
      <c r="D131" s="9">
        <v>2534922</v>
      </c>
      <c r="E131" s="9">
        <v>1740431</v>
      </c>
      <c r="F131" s="9">
        <v>0</v>
      </c>
      <c r="G131" s="9">
        <v>0</v>
      </c>
      <c r="H131" s="9">
        <v>-2</v>
      </c>
      <c r="I131" s="9">
        <v>83564441</v>
      </c>
      <c r="J131" s="9">
        <f t="shared" si="211"/>
        <v>0</v>
      </c>
      <c r="K131" s="21" t="str">
        <f>IF(COUNTIF(I132:$I$389,I131)=0,"","Revisar")</f>
        <v/>
      </c>
      <c r="L131" s="10">
        <v>26087.84</v>
      </c>
      <c r="M131" s="18">
        <f t="shared" si="213"/>
        <v>1891476916</v>
      </c>
      <c r="N131" s="12">
        <f t="shared" si="204"/>
        <v>79289090</v>
      </c>
      <c r="O131" s="12">
        <f t="shared" si="205"/>
        <v>2534922</v>
      </c>
      <c r="P131" s="12">
        <f t="shared" si="206"/>
        <v>1740431</v>
      </c>
      <c r="Q131" s="12">
        <f t="shared" si="207"/>
        <v>0</v>
      </c>
      <c r="R131" s="12">
        <f t="shared" si="208"/>
        <v>0</v>
      </c>
      <c r="S131" s="12">
        <f t="shared" si="209"/>
        <v>-2</v>
      </c>
      <c r="T131" s="12">
        <f t="shared" si="210"/>
        <v>83564441</v>
      </c>
      <c r="U131" s="19">
        <f t="shared" si="200"/>
        <v>1891476916</v>
      </c>
    </row>
    <row r="132" spans="2:21" x14ac:dyDescent="0.3">
      <c r="B132" s="11">
        <v>42522</v>
      </c>
      <c r="C132" s="9">
        <v>79820177</v>
      </c>
      <c r="D132" s="9">
        <v>4588855</v>
      </c>
      <c r="E132" s="9">
        <v>0</v>
      </c>
      <c r="F132" s="9">
        <v>0</v>
      </c>
      <c r="G132" s="9">
        <v>0</v>
      </c>
      <c r="H132" s="9">
        <v>0</v>
      </c>
      <c r="I132" s="9">
        <v>84409032</v>
      </c>
      <c r="J132" s="9">
        <f t="shared" si="211"/>
        <v>0</v>
      </c>
      <c r="K132" s="21" t="str">
        <f>IF(COUNTIF(I133:$I$389,I132)=0,"","Revisar")</f>
        <v/>
      </c>
      <c r="L132" s="10">
        <v>26026.06</v>
      </c>
      <c r="M132" s="18">
        <f t="shared" si="213"/>
        <v>1891002051</v>
      </c>
      <c r="N132" s="12">
        <f t="shared" si="204"/>
        <v>79820177</v>
      </c>
      <c r="O132" s="12">
        <f t="shared" si="205"/>
        <v>4588855</v>
      </c>
      <c r="P132" s="12">
        <f t="shared" si="206"/>
        <v>0</v>
      </c>
      <c r="Q132" s="12">
        <f t="shared" si="207"/>
        <v>0</v>
      </c>
      <c r="R132" s="12">
        <f t="shared" si="208"/>
        <v>0</v>
      </c>
      <c r="S132" s="12">
        <f t="shared" si="209"/>
        <v>0</v>
      </c>
      <c r="T132" s="12">
        <f t="shared" si="210"/>
        <v>84409032</v>
      </c>
      <c r="U132" s="19">
        <f t="shared" si="200"/>
        <v>1891002051</v>
      </c>
    </row>
    <row r="133" spans="2:21" x14ac:dyDescent="0.3">
      <c r="B133" s="11">
        <v>42491</v>
      </c>
      <c r="C133" s="9">
        <v>82149141</v>
      </c>
      <c r="D133" s="9">
        <v>2090211</v>
      </c>
      <c r="E133" s="9">
        <v>1746646</v>
      </c>
      <c r="F133" s="9">
        <v>0</v>
      </c>
      <c r="G133" s="9">
        <v>0</v>
      </c>
      <c r="H133" s="9">
        <v>0</v>
      </c>
      <c r="I133" s="9">
        <v>85985998</v>
      </c>
      <c r="J133" s="9">
        <f t="shared" si="211"/>
        <v>0</v>
      </c>
      <c r="K133" s="21" t="str">
        <f>IF(COUNTIF(I134:$I$389,I133)=0,"","Revisar")</f>
        <v/>
      </c>
      <c r="L133" s="10">
        <v>25952.89</v>
      </c>
      <c r="M133" s="18">
        <f t="shared" si="213"/>
        <v>2092625520</v>
      </c>
      <c r="N133" s="12">
        <f t="shared" si="204"/>
        <v>82149141</v>
      </c>
      <c r="O133" s="12">
        <f t="shared" si="205"/>
        <v>2090211</v>
      </c>
      <c r="P133" s="12">
        <f t="shared" si="206"/>
        <v>1746646</v>
      </c>
      <c r="Q133" s="12">
        <f t="shared" si="207"/>
        <v>0</v>
      </c>
      <c r="R133" s="12">
        <f t="shared" si="208"/>
        <v>0</v>
      </c>
      <c r="S133" s="12">
        <f t="shared" si="209"/>
        <v>0</v>
      </c>
      <c r="T133" s="12">
        <f t="shared" si="210"/>
        <v>85985998</v>
      </c>
      <c r="U133" s="19">
        <f t="shared" si="200"/>
        <v>2092625520</v>
      </c>
    </row>
    <row r="134" spans="2:21" x14ac:dyDescent="0.3">
      <c r="B134" s="11">
        <v>42461</v>
      </c>
      <c r="C134" s="9">
        <v>81592818</v>
      </c>
      <c r="D134" s="9">
        <v>16800474</v>
      </c>
      <c r="E134" s="9">
        <v>1039798</v>
      </c>
      <c r="F134" s="9">
        <v>85089124</v>
      </c>
      <c r="G134" s="9">
        <v>0</v>
      </c>
      <c r="H134" s="9">
        <v>0</v>
      </c>
      <c r="I134" s="9">
        <v>184522214</v>
      </c>
      <c r="J134" s="9">
        <f t="shared" si="211"/>
        <v>0</v>
      </c>
      <c r="K134" s="21" t="str">
        <f>IF(COUNTIF(I135:$I$389,I134)=0,"","Revisar")</f>
        <v/>
      </c>
      <c r="L134" s="10">
        <v>25855.14</v>
      </c>
      <c r="M134" s="18">
        <f t="shared" si="213"/>
        <v>2095596445</v>
      </c>
      <c r="N134" s="12">
        <f t="shared" si="204"/>
        <v>81592818</v>
      </c>
      <c r="O134" s="12">
        <f t="shared" si="205"/>
        <v>16800474</v>
      </c>
      <c r="P134" s="12">
        <f t="shared" si="206"/>
        <v>1039798</v>
      </c>
      <c r="Q134" s="12">
        <f t="shared" si="207"/>
        <v>85089124</v>
      </c>
      <c r="R134" s="12">
        <f t="shared" si="208"/>
        <v>0</v>
      </c>
      <c r="S134" s="12">
        <f t="shared" si="209"/>
        <v>0</v>
      </c>
      <c r="T134" s="12">
        <f t="shared" si="210"/>
        <v>184522214</v>
      </c>
      <c r="U134" s="19">
        <f t="shared" si="200"/>
        <v>2095596445</v>
      </c>
    </row>
    <row r="135" spans="2:21" x14ac:dyDescent="0.3">
      <c r="B135" s="11">
        <v>42430</v>
      </c>
      <c r="C135" s="9">
        <v>78850968</v>
      </c>
      <c r="D135" s="9">
        <v>3405941</v>
      </c>
      <c r="E135" s="9">
        <v>0</v>
      </c>
      <c r="F135" s="9">
        <v>0</v>
      </c>
      <c r="G135" s="9">
        <v>0</v>
      </c>
      <c r="H135" s="9">
        <v>0</v>
      </c>
      <c r="I135" s="9">
        <v>82256909</v>
      </c>
      <c r="J135" s="9">
        <f t="shared" si="211"/>
        <v>0</v>
      </c>
      <c r="K135" s="21" t="str">
        <f>IF(COUNTIF(I136:$I$389,I135)=0,"","Revisar")</f>
        <v/>
      </c>
      <c r="L135" s="10">
        <v>25772.18</v>
      </c>
      <c r="M135" s="18">
        <f t="shared" si="213"/>
        <v>1989943005</v>
      </c>
      <c r="N135" s="12">
        <f t="shared" si="204"/>
        <v>78850968</v>
      </c>
      <c r="O135" s="12">
        <f t="shared" si="205"/>
        <v>3405941</v>
      </c>
      <c r="P135" s="12">
        <f t="shared" si="206"/>
        <v>0</v>
      </c>
      <c r="Q135" s="12">
        <f t="shared" si="207"/>
        <v>0</v>
      </c>
      <c r="R135" s="12">
        <f t="shared" si="208"/>
        <v>0</v>
      </c>
      <c r="S135" s="12">
        <f t="shared" si="209"/>
        <v>0</v>
      </c>
      <c r="T135" s="12">
        <f t="shared" si="210"/>
        <v>82256909</v>
      </c>
      <c r="U135" s="19">
        <f t="shared" si="200"/>
        <v>1989943005</v>
      </c>
    </row>
    <row r="136" spans="2:21" x14ac:dyDescent="0.3">
      <c r="B136" s="11">
        <v>42401</v>
      </c>
      <c r="C136" s="9">
        <v>83794985</v>
      </c>
      <c r="D136" s="9">
        <v>40864684</v>
      </c>
      <c r="E136" s="9">
        <v>10079169</v>
      </c>
      <c r="F136" s="9">
        <v>219074758</v>
      </c>
      <c r="G136" s="9">
        <v>0</v>
      </c>
      <c r="H136" s="9">
        <v>0</v>
      </c>
      <c r="I136" s="9">
        <v>353813596</v>
      </c>
      <c r="J136" s="9">
        <f t="shared" si="211"/>
        <v>0</v>
      </c>
      <c r="K136" s="21" t="str">
        <f>IF(COUNTIF(I137:$I$389,I136)=0,"","Revisar")</f>
        <v/>
      </c>
      <c r="L136" s="10">
        <v>25655.55</v>
      </c>
      <c r="M136" s="18">
        <f t="shared" si="213"/>
        <v>2247526031</v>
      </c>
      <c r="N136" s="12">
        <f t="shared" si="204"/>
        <v>83794985</v>
      </c>
      <c r="O136" s="12">
        <f t="shared" si="205"/>
        <v>40864684</v>
      </c>
      <c r="P136" s="12">
        <f t="shared" si="206"/>
        <v>10079169</v>
      </c>
      <c r="Q136" s="12">
        <f t="shared" si="207"/>
        <v>219074758</v>
      </c>
      <c r="R136" s="12">
        <f t="shared" si="208"/>
        <v>0</v>
      </c>
      <c r="S136" s="12">
        <f t="shared" si="209"/>
        <v>0</v>
      </c>
      <c r="T136" s="12">
        <f t="shared" si="210"/>
        <v>353813596</v>
      </c>
      <c r="U136" s="19">
        <f t="shared" si="200"/>
        <v>2247526031</v>
      </c>
    </row>
    <row r="137" spans="2:21" x14ac:dyDescent="0.3">
      <c r="B137" s="11">
        <v>42370</v>
      </c>
      <c r="C137" s="9">
        <v>74530284</v>
      </c>
      <c r="D137" s="9">
        <v>578903</v>
      </c>
      <c r="E137" s="9">
        <v>0</v>
      </c>
      <c r="F137" s="9">
        <v>0</v>
      </c>
      <c r="G137" s="9">
        <v>0</v>
      </c>
      <c r="H137" s="9">
        <v>0</v>
      </c>
      <c r="I137" s="9">
        <v>75109187</v>
      </c>
      <c r="J137" s="9">
        <f t="shared" si="211"/>
        <v>0</v>
      </c>
      <c r="K137" s="21" t="str">
        <f>IF(COUNTIF(I138:$I$389,I137)=0,"","Revisar")</f>
        <v/>
      </c>
      <c r="L137" s="10">
        <v>25629.09</v>
      </c>
      <c r="M137" s="18">
        <f t="shared" si="213"/>
        <v>1973128339</v>
      </c>
      <c r="N137" s="12">
        <f t="shared" si="204"/>
        <v>74530284</v>
      </c>
      <c r="O137" s="12">
        <f t="shared" si="205"/>
        <v>578903</v>
      </c>
      <c r="P137" s="12">
        <f t="shared" si="206"/>
        <v>0</v>
      </c>
      <c r="Q137" s="12">
        <f t="shared" si="207"/>
        <v>0</v>
      </c>
      <c r="R137" s="12">
        <f t="shared" si="208"/>
        <v>0</v>
      </c>
      <c r="S137" s="12">
        <f t="shared" si="209"/>
        <v>0</v>
      </c>
      <c r="T137" s="12">
        <f t="shared" si="210"/>
        <v>75109187</v>
      </c>
      <c r="U137" s="19">
        <f t="shared" si="200"/>
        <v>1973128339</v>
      </c>
    </row>
    <row r="138" spans="2:21" x14ac:dyDescent="0.3">
      <c r="B138" s="11">
        <v>42339</v>
      </c>
      <c r="C138" s="9">
        <v>79596771</v>
      </c>
      <c r="D138" s="9">
        <v>3194037</v>
      </c>
      <c r="E138" s="9">
        <v>0</v>
      </c>
      <c r="F138" s="9">
        <v>77386268</v>
      </c>
      <c r="G138" s="9">
        <v>0</v>
      </c>
      <c r="H138" s="9">
        <v>0</v>
      </c>
      <c r="I138" s="9">
        <v>160177076</v>
      </c>
      <c r="J138" s="9">
        <f t="shared" si="211"/>
        <v>0</v>
      </c>
      <c r="K138" s="21" t="str">
        <f>IF(COUNTIF(I139:$I$389,I138)=0,"","Revisar")</f>
        <v/>
      </c>
      <c r="L138" s="10">
        <v>25629.09</v>
      </c>
      <c r="M138" s="18">
        <f t="shared" si="213"/>
        <v>1980446987</v>
      </c>
      <c r="N138" s="12">
        <f t="shared" si="204"/>
        <v>79596771</v>
      </c>
      <c r="O138" s="12">
        <f t="shared" si="205"/>
        <v>3194037</v>
      </c>
      <c r="P138" s="12">
        <f t="shared" si="206"/>
        <v>0</v>
      </c>
      <c r="Q138" s="12">
        <f t="shared" si="207"/>
        <v>77386268</v>
      </c>
      <c r="R138" s="12">
        <f t="shared" si="208"/>
        <v>0</v>
      </c>
      <c r="S138" s="12">
        <f t="shared" si="209"/>
        <v>0</v>
      </c>
      <c r="T138" s="12">
        <f t="shared" si="210"/>
        <v>160177076</v>
      </c>
      <c r="U138" s="19">
        <f t="shared" si="200"/>
        <v>1980446987</v>
      </c>
    </row>
    <row r="139" spans="2:21" x14ac:dyDescent="0.3">
      <c r="B139" s="11">
        <v>42309</v>
      </c>
      <c r="C139" s="9">
        <v>79598583</v>
      </c>
      <c r="D139" s="9">
        <v>13677745</v>
      </c>
      <c r="E139" s="9">
        <v>3527660</v>
      </c>
      <c r="F139" s="9">
        <v>0</v>
      </c>
      <c r="G139" s="9">
        <v>1307159</v>
      </c>
      <c r="H139" s="9">
        <v>0</v>
      </c>
      <c r="I139" s="9">
        <v>98111147</v>
      </c>
      <c r="J139" s="9">
        <f t="shared" si="211"/>
        <v>0</v>
      </c>
      <c r="K139" s="21" t="str">
        <f>IF(COUNTIF(I140:$I$389,I139)=0,"","Revisar")</f>
        <v/>
      </c>
      <c r="L139" s="10">
        <v>25547.37</v>
      </c>
      <c r="M139" s="18">
        <f t="shared" si="213"/>
        <v>1901783588</v>
      </c>
      <c r="N139" s="12">
        <f t="shared" si="204"/>
        <v>79598583</v>
      </c>
      <c r="O139" s="12">
        <f t="shared" si="205"/>
        <v>13677745</v>
      </c>
      <c r="P139" s="12">
        <f t="shared" si="206"/>
        <v>3527660</v>
      </c>
      <c r="Q139" s="12">
        <f t="shared" si="207"/>
        <v>0</v>
      </c>
      <c r="R139" s="12">
        <f t="shared" si="208"/>
        <v>1307159</v>
      </c>
      <c r="S139" s="12">
        <f t="shared" si="209"/>
        <v>0</v>
      </c>
      <c r="T139" s="12">
        <f t="shared" si="210"/>
        <v>98111147</v>
      </c>
      <c r="U139" s="19">
        <f t="shared" si="200"/>
        <v>1901783588</v>
      </c>
    </row>
    <row r="140" spans="2:21" x14ac:dyDescent="0.3">
      <c r="B140" s="11">
        <v>42278</v>
      </c>
      <c r="C140" s="9">
        <v>80697821</v>
      </c>
      <c r="D140" s="9">
        <v>9512268</v>
      </c>
      <c r="E140" s="9">
        <v>1965928</v>
      </c>
      <c r="F140" s="9">
        <v>0</v>
      </c>
      <c r="G140" s="9">
        <v>0</v>
      </c>
      <c r="H140" s="9">
        <v>0</v>
      </c>
      <c r="I140" s="9">
        <v>92176017</v>
      </c>
      <c r="J140" s="9">
        <f t="shared" si="211"/>
        <v>0</v>
      </c>
      <c r="K140" s="21" t="str">
        <f>IF(COUNTIF(I141:$I$389,I140)=0,"","Revisar")</f>
        <v/>
      </c>
      <c r="L140" s="10">
        <v>25424.51</v>
      </c>
      <c r="M140" s="18">
        <f t="shared" si="213"/>
        <v>1882796294</v>
      </c>
      <c r="N140" s="12">
        <f t="shared" si="204"/>
        <v>80697821</v>
      </c>
      <c r="O140" s="12">
        <f t="shared" si="205"/>
        <v>9512268</v>
      </c>
      <c r="P140" s="12">
        <f t="shared" si="206"/>
        <v>1965928</v>
      </c>
      <c r="Q140" s="12">
        <f t="shared" si="207"/>
        <v>0</v>
      </c>
      <c r="R140" s="12">
        <f t="shared" si="208"/>
        <v>0</v>
      </c>
      <c r="S140" s="12">
        <f t="shared" si="209"/>
        <v>0</v>
      </c>
      <c r="T140" s="12">
        <f t="shared" si="210"/>
        <v>92176017</v>
      </c>
      <c r="U140" s="19">
        <f t="shared" si="200"/>
        <v>1882796294</v>
      </c>
    </row>
    <row r="141" spans="2:21" x14ac:dyDescent="0.3">
      <c r="B141" s="11">
        <v>42248</v>
      </c>
      <c r="C141" s="9">
        <v>78667169</v>
      </c>
      <c r="D141" s="9">
        <v>1088710</v>
      </c>
      <c r="E141" s="9">
        <v>0</v>
      </c>
      <c r="F141" s="9">
        <v>246314683</v>
      </c>
      <c r="G141" s="9">
        <v>0</v>
      </c>
      <c r="H141" s="9">
        <v>0</v>
      </c>
      <c r="I141" s="9">
        <v>326070562</v>
      </c>
      <c r="J141" s="9">
        <f t="shared" si="211"/>
        <v>0</v>
      </c>
      <c r="K141" s="21" t="str">
        <f>IF(COUNTIF(I142:$I$389,I141)=0,"","Revisar")</f>
        <v/>
      </c>
      <c r="L141" s="10">
        <v>25258.63</v>
      </c>
      <c r="M141" s="18">
        <f t="shared" si="213"/>
        <v>2083905735</v>
      </c>
      <c r="N141" s="12">
        <f t="shared" si="204"/>
        <v>78667169</v>
      </c>
      <c r="O141" s="12">
        <f t="shared" si="205"/>
        <v>1088710</v>
      </c>
      <c r="P141" s="12">
        <f t="shared" si="206"/>
        <v>0</v>
      </c>
      <c r="Q141" s="12">
        <f t="shared" si="207"/>
        <v>246314683</v>
      </c>
      <c r="R141" s="12">
        <f t="shared" si="208"/>
        <v>0</v>
      </c>
      <c r="S141" s="12">
        <f t="shared" si="209"/>
        <v>0</v>
      </c>
      <c r="T141" s="12">
        <f t="shared" si="210"/>
        <v>326070562</v>
      </c>
      <c r="U141" s="19">
        <f t="shared" si="200"/>
        <v>2083905735</v>
      </c>
    </row>
    <row r="142" spans="2:21" x14ac:dyDescent="0.3">
      <c r="B142" s="11">
        <v>42217</v>
      </c>
      <c r="C142" s="9">
        <v>79011053</v>
      </c>
      <c r="D142" s="9">
        <v>764250</v>
      </c>
      <c r="E142" s="9">
        <v>241000</v>
      </c>
      <c r="F142" s="9">
        <v>185264434</v>
      </c>
      <c r="G142" s="9">
        <v>0</v>
      </c>
      <c r="H142" s="9">
        <v>0</v>
      </c>
      <c r="I142" s="9">
        <v>265280737</v>
      </c>
      <c r="J142" s="9">
        <f t="shared" si="211"/>
        <v>0</v>
      </c>
      <c r="K142" s="21" t="str">
        <f>IF(COUNTIF(I143:$I$389,I142)=0,"","Revisar")</f>
        <v/>
      </c>
      <c r="L142" s="10">
        <v>25142.35</v>
      </c>
      <c r="M142" s="18">
        <f t="shared" si="213"/>
        <v>1837766074</v>
      </c>
      <c r="N142" s="12">
        <f t="shared" si="204"/>
        <v>79011053</v>
      </c>
      <c r="O142" s="12">
        <f t="shared" si="205"/>
        <v>764250</v>
      </c>
      <c r="P142" s="12">
        <f t="shared" si="206"/>
        <v>241000</v>
      </c>
      <c r="Q142" s="12">
        <f t="shared" si="207"/>
        <v>185264434</v>
      </c>
      <c r="R142" s="12">
        <f t="shared" si="208"/>
        <v>0</v>
      </c>
      <c r="S142" s="12">
        <f t="shared" si="209"/>
        <v>0</v>
      </c>
      <c r="T142" s="12">
        <f t="shared" si="210"/>
        <v>265280737</v>
      </c>
      <c r="U142" s="19">
        <f t="shared" si="200"/>
        <v>1837766074</v>
      </c>
    </row>
    <row r="143" spans="2:21" x14ac:dyDescent="0.3">
      <c r="B143" s="11">
        <v>42186</v>
      </c>
      <c r="C143" s="9">
        <v>81525357</v>
      </c>
      <c r="D143" s="9">
        <v>1323219</v>
      </c>
      <c r="E143" s="9">
        <v>241000</v>
      </c>
      <c r="F143" s="9">
        <v>0</v>
      </c>
      <c r="G143" s="9">
        <v>0</v>
      </c>
      <c r="H143" s="9">
        <v>0</v>
      </c>
      <c r="I143" s="9">
        <v>83089576</v>
      </c>
      <c r="J143" s="9">
        <f t="shared" si="211"/>
        <v>0</v>
      </c>
      <c r="K143" s="21" t="str">
        <f>IF(COUNTIF(I144:$I$389,I143)=0,"","Revisar")</f>
        <v/>
      </c>
      <c r="L143" s="10">
        <v>25022.080000000002</v>
      </c>
      <c r="M143" s="18">
        <f t="shared" si="213"/>
        <v>1655441754</v>
      </c>
      <c r="N143" s="12">
        <f t="shared" si="204"/>
        <v>81525357</v>
      </c>
      <c r="O143" s="12">
        <f t="shared" si="205"/>
        <v>1323219</v>
      </c>
      <c r="P143" s="12">
        <f t="shared" si="206"/>
        <v>241000</v>
      </c>
      <c r="Q143" s="12">
        <f t="shared" si="207"/>
        <v>0</v>
      </c>
      <c r="R143" s="12">
        <f t="shared" si="208"/>
        <v>0</v>
      </c>
      <c r="S143" s="12">
        <f t="shared" si="209"/>
        <v>0</v>
      </c>
      <c r="T143" s="12">
        <f t="shared" si="210"/>
        <v>83089576</v>
      </c>
      <c r="U143" s="19">
        <f t="shared" si="200"/>
        <v>1655441754</v>
      </c>
    </row>
    <row r="144" spans="2:21" x14ac:dyDescent="0.3">
      <c r="B144" s="11">
        <v>42156</v>
      </c>
      <c r="C144" s="9">
        <v>78017406</v>
      </c>
      <c r="D144" s="9">
        <v>11688925</v>
      </c>
      <c r="E144" s="9">
        <v>225000</v>
      </c>
      <c r="F144" s="9">
        <v>196101170</v>
      </c>
      <c r="G144" s="9">
        <v>0</v>
      </c>
      <c r="H144" s="9">
        <v>0</v>
      </c>
      <c r="I144" s="9">
        <v>286032501</v>
      </c>
      <c r="J144" s="9">
        <f t="shared" si="211"/>
        <v>0</v>
      </c>
      <c r="K144" s="21" t="str">
        <f>IF(COUNTIF(I145:$I$389,I144)=0,"","Revisar")</f>
        <v/>
      </c>
      <c r="L144" s="10">
        <v>24958.01</v>
      </c>
      <c r="M144" s="18">
        <f t="shared" si="213"/>
        <v>1648481781</v>
      </c>
      <c r="N144" s="12">
        <f t="shared" si="204"/>
        <v>78017406</v>
      </c>
      <c r="O144" s="12">
        <f t="shared" si="205"/>
        <v>11688925</v>
      </c>
      <c r="P144" s="12">
        <f t="shared" si="206"/>
        <v>225000</v>
      </c>
      <c r="Q144" s="12">
        <f t="shared" si="207"/>
        <v>196101170</v>
      </c>
      <c r="R144" s="12">
        <f t="shared" si="208"/>
        <v>0</v>
      </c>
      <c r="S144" s="12">
        <f t="shared" si="209"/>
        <v>0</v>
      </c>
      <c r="T144" s="12">
        <f t="shared" si="210"/>
        <v>286032501</v>
      </c>
      <c r="U144" s="19">
        <f t="shared" si="200"/>
        <v>1648481781</v>
      </c>
    </row>
    <row r="145" spans="2:21" x14ac:dyDescent="0.3">
      <c r="B145" s="11">
        <v>42125</v>
      </c>
      <c r="C145" s="9">
        <v>75715886</v>
      </c>
      <c r="D145" s="9">
        <v>3217519</v>
      </c>
      <c r="E145" s="9">
        <v>10023518</v>
      </c>
      <c r="F145" s="9">
        <v>0</v>
      </c>
      <c r="G145" s="9">
        <v>0</v>
      </c>
      <c r="H145" s="9">
        <v>0</v>
      </c>
      <c r="I145" s="9">
        <v>88956923</v>
      </c>
      <c r="J145" s="9">
        <f t="shared" si="211"/>
        <v>0</v>
      </c>
      <c r="K145" s="21" t="str">
        <f>IF(COUNTIF(I146:$I$389,I145)=0,"","Revisar")</f>
        <v/>
      </c>
      <c r="L145" s="10">
        <v>24827.97</v>
      </c>
      <c r="M145" s="18">
        <f t="shared" si="213"/>
        <v>1535964272</v>
      </c>
      <c r="N145" s="12">
        <f t="shared" si="204"/>
        <v>75715886</v>
      </c>
      <c r="O145" s="12">
        <f t="shared" si="205"/>
        <v>3217519</v>
      </c>
      <c r="P145" s="12">
        <f t="shared" si="206"/>
        <v>10023518</v>
      </c>
      <c r="Q145" s="12">
        <f t="shared" si="207"/>
        <v>0</v>
      </c>
      <c r="R145" s="12">
        <f t="shared" si="208"/>
        <v>0</v>
      </c>
      <c r="S145" s="12">
        <f t="shared" si="209"/>
        <v>0</v>
      </c>
      <c r="T145" s="12">
        <f t="shared" si="210"/>
        <v>88956923</v>
      </c>
      <c r="U145" s="19">
        <f t="shared" si="200"/>
        <v>1535964272</v>
      </c>
    </row>
    <row r="146" spans="2:21" x14ac:dyDescent="0.3">
      <c r="B146" s="11">
        <v>42095</v>
      </c>
      <c r="C146" s="9">
        <v>77275722</v>
      </c>
      <c r="D146" s="9">
        <v>1209241</v>
      </c>
      <c r="E146" s="9">
        <v>383811</v>
      </c>
      <c r="F146" s="9">
        <v>0</v>
      </c>
      <c r="G146" s="9">
        <v>0</v>
      </c>
      <c r="H146" s="9">
        <v>0</v>
      </c>
      <c r="I146" s="9">
        <v>78868774</v>
      </c>
      <c r="J146" s="9">
        <f t="shared" si="211"/>
        <v>0</v>
      </c>
      <c r="K146" s="21" t="str">
        <f>IF(COUNTIF(I147:$I$389,I146)=0,"","Revisar")</f>
        <v/>
      </c>
      <c r="L146" s="10">
        <v>24680.84</v>
      </c>
      <c r="M146" s="18">
        <f t="shared" si="213"/>
        <v>1522190133</v>
      </c>
      <c r="N146" s="12">
        <f t="shared" si="204"/>
        <v>77275722</v>
      </c>
      <c r="O146" s="12">
        <f t="shared" si="205"/>
        <v>1209241</v>
      </c>
      <c r="P146" s="12">
        <f t="shared" si="206"/>
        <v>383811</v>
      </c>
      <c r="Q146" s="12">
        <f t="shared" si="207"/>
        <v>0</v>
      </c>
      <c r="R146" s="12">
        <f t="shared" si="208"/>
        <v>0</v>
      </c>
      <c r="S146" s="12">
        <f t="shared" si="209"/>
        <v>0</v>
      </c>
      <c r="T146" s="12">
        <f t="shared" si="210"/>
        <v>78868774</v>
      </c>
      <c r="U146" s="19">
        <f t="shared" si="200"/>
        <v>1522190133</v>
      </c>
    </row>
    <row r="147" spans="2:21" x14ac:dyDescent="0.3">
      <c r="B147" s="11">
        <v>42064</v>
      </c>
      <c r="C147" s="9">
        <v>75983209</v>
      </c>
      <c r="D147" s="9">
        <v>2413911</v>
      </c>
      <c r="E147" s="9">
        <v>3088997</v>
      </c>
      <c r="F147" s="9">
        <v>258353818</v>
      </c>
      <c r="G147" s="9">
        <v>0</v>
      </c>
      <c r="H147" s="9">
        <v>0</v>
      </c>
      <c r="I147" s="9">
        <v>339839935</v>
      </c>
      <c r="J147" s="9">
        <f t="shared" si="211"/>
        <v>0</v>
      </c>
      <c r="K147" s="21" t="str">
        <f>IF(COUNTIF(I148:$I$389,I147)=0,"","Revisar")</f>
        <v/>
      </c>
      <c r="L147" s="10">
        <v>24572.1</v>
      </c>
      <c r="M147" s="18">
        <f t="shared" si="213"/>
        <v>1527296496</v>
      </c>
      <c r="N147" s="12">
        <f t="shared" si="204"/>
        <v>75983209</v>
      </c>
      <c r="O147" s="12">
        <f t="shared" si="205"/>
        <v>2413911</v>
      </c>
      <c r="P147" s="12">
        <f t="shared" si="206"/>
        <v>3088997</v>
      </c>
      <c r="Q147" s="12">
        <f t="shared" si="207"/>
        <v>258353818</v>
      </c>
      <c r="R147" s="12">
        <f t="shared" si="208"/>
        <v>0</v>
      </c>
      <c r="S147" s="12">
        <f t="shared" si="209"/>
        <v>0</v>
      </c>
      <c r="T147" s="12">
        <f t="shared" si="210"/>
        <v>339839935</v>
      </c>
      <c r="U147" s="19">
        <f t="shared" si="200"/>
        <v>1527296496</v>
      </c>
    </row>
    <row r="148" spans="2:21" x14ac:dyDescent="0.3">
      <c r="B148" s="11">
        <v>42036</v>
      </c>
      <c r="C148" s="9">
        <v>78180463</v>
      </c>
      <c r="D148" s="9">
        <v>1235441</v>
      </c>
      <c r="E148" s="9">
        <v>0</v>
      </c>
      <c r="F148" s="9">
        <v>0</v>
      </c>
      <c r="G148" s="9">
        <v>0</v>
      </c>
      <c r="H148" s="9">
        <v>0</v>
      </c>
      <c r="I148" s="9">
        <v>79415904</v>
      </c>
      <c r="J148" s="9">
        <f t="shared" si="211"/>
        <v>0</v>
      </c>
      <c r="K148" s="21" t="str">
        <f>IF(COUNTIF(I149:$I$389,I148)=0,"","Revisar")</f>
        <v/>
      </c>
      <c r="L148" s="10">
        <v>24533.84</v>
      </c>
      <c r="M148" s="18">
        <f t="shared" si="213"/>
        <v>1301513526</v>
      </c>
      <c r="N148" s="12">
        <f t="shared" si="204"/>
        <v>78180463</v>
      </c>
      <c r="O148" s="12">
        <f t="shared" si="205"/>
        <v>1235441</v>
      </c>
      <c r="P148" s="12">
        <f t="shared" si="206"/>
        <v>0</v>
      </c>
      <c r="Q148" s="12">
        <f t="shared" si="207"/>
        <v>0</v>
      </c>
      <c r="R148" s="12">
        <f t="shared" si="208"/>
        <v>0</v>
      </c>
      <c r="S148" s="12">
        <f t="shared" si="209"/>
        <v>0</v>
      </c>
      <c r="T148" s="12">
        <f t="shared" si="210"/>
        <v>79415904</v>
      </c>
      <c r="U148" s="19">
        <f t="shared" si="200"/>
        <v>1301513526</v>
      </c>
    </row>
    <row r="149" spans="2:21" x14ac:dyDescent="0.3">
      <c r="B149" s="11">
        <v>42005</v>
      </c>
      <c r="C149" s="9">
        <v>73167898</v>
      </c>
      <c r="D149" s="9">
        <v>9259937</v>
      </c>
      <c r="E149" s="9">
        <v>0</v>
      </c>
      <c r="F149" s="9">
        <v>0</v>
      </c>
      <c r="G149" s="9">
        <v>0</v>
      </c>
      <c r="H149" s="9">
        <v>0</v>
      </c>
      <c r="I149" s="9">
        <v>82427835</v>
      </c>
      <c r="J149" s="9">
        <f t="shared" si="211"/>
        <v>0</v>
      </c>
      <c r="K149" s="21" t="str">
        <f>IF(COUNTIF(I150:$I$389,I149)=0,"","Revisar")</f>
        <v/>
      </c>
      <c r="L149" s="10">
        <v>24608</v>
      </c>
      <c r="M149" s="18">
        <f t="shared" si="213"/>
        <v>1569810896</v>
      </c>
      <c r="N149" s="12">
        <f t="shared" si="204"/>
        <v>73167898</v>
      </c>
      <c r="O149" s="12">
        <f t="shared" si="205"/>
        <v>9259937</v>
      </c>
      <c r="P149" s="12">
        <f t="shared" si="206"/>
        <v>0</v>
      </c>
      <c r="Q149" s="12">
        <f t="shared" si="207"/>
        <v>0</v>
      </c>
      <c r="R149" s="12">
        <f t="shared" si="208"/>
        <v>0</v>
      </c>
      <c r="S149" s="12">
        <f t="shared" si="209"/>
        <v>0</v>
      </c>
      <c r="T149" s="12">
        <f t="shared" si="210"/>
        <v>82427835</v>
      </c>
      <c r="U149" s="19">
        <f t="shared" si="200"/>
        <v>1569810896</v>
      </c>
    </row>
    <row r="150" spans="2:21" x14ac:dyDescent="0.3">
      <c r="B150" s="11">
        <v>41974</v>
      </c>
      <c r="C150" s="9">
        <v>78438940</v>
      </c>
      <c r="D150" s="9">
        <v>3074737</v>
      </c>
      <c r="E150" s="9">
        <v>0</v>
      </c>
      <c r="F150" s="9">
        <v>0</v>
      </c>
      <c r="G150" s="9">
        <v>0</v>
      </c>
      <c r="H150" s="9">
        <v>0</v>
      </c>
      <c r="I150" s="9">
        <v>81513677</v>
      </c>
      <c r="J150" s="9">
        <f t="shared" si="211"/>
        <v>0</v>
      </c>
      <c r="K150" s="21" t="str">
        <f>IF(COUNTIF(I151:$I$389,I150)=0,"","Revisar")</f>
        <v/>
      </c>
      <c r="L150" s="10">
        <v>24627.1</v>
      </c>
      <c r="M150" s="18">
        <f t="shared" si="213"/>
        <v>1556889379</v>
      </c>
      <c r="N150" s="12">
        <f t="shared" si="204"/>
        <v>78438940</v>
      </c>
      <c r="O150" s="12">
        <f t="shared" si="205"/>
        <v>3074737</v>
      </c>
      <c r="P150" s="12">
        <f t="shared" si="206"/>
        <v>0</v>
      </c>
      <c r="Q150" s="12">
        <f t="shared" si="207"/>
        <v>0</v>
      </c>
      <c r="R150" s="12">
        <f t="shared" si="208"/>
        <v>0</v>
      </c>
      <c r="S150" s="12">
        <f t="shared" si="209"/>
        <v>0</v>
      </c>
      <c r="T150" s="12">
        <f t="shared" si="210"/>
        <v>81513677</v>
      </c>
      <c r="U150" s="19">
        <f t="shared" si="200"/>
        <v>1556889379</v>
      </c>
    </row>
    <row r="151" spans="2:21" x14ac:dyDescent="0.3">
      <c r="B151" s="11">
        <v>41944</v>
      </c>
      <c r="C151" s="9">
        <v>75348399</v>
      </c>
      <c r="D151" s="9">
        <v>3775454</v>
      </c>
      <c r="E151" s="9">
        <v>0</v>
      </c>
      <c r="F151" s="9">
        <v>0</v>
      </c>
      <c r="G151" s="9">
        <v>0</v>
      </c>
      <c r="H151" s="9">
        <v>0</v>
      </c>
      <c r="I151" s="9">
        <v>79123853</v>
      </c>
      <c r="J151" s="9">
        <f t="shared" si="211"/>
        <v>0</v>
      </c>
      <c r="K151" s="21" t="str">
        <f>IF(COUNTIF(I152:$I$389,I151)=0,"","Revisar")</f>
        <v/>
      </c>
      <c r="L151" s="10">
        <v>24431.84</v>
      </c>
      <c r="M151" s="18">
        <f t="shared" si="213"/>
        <v>1645871943</v>
      </c>
      <c r="N151" s="12">
        <f t="shared" si="204"/>
        <v>75348399</v>
      </c>
      <c r="O151" s="12">
        <f t="shared" si="205"/>
        <v>3775454</v>
      </c>
      <c r="P151" s="12">
        <f t="shared" si="206"/>
        <v>0</v>
      </c>
      <c r="Q151" s="12">
        <f t="shared" si="207"/>
        <v>0</v>
      </c>
      <c r="R151" s="12">
        <f t="shared" si="208"/>
        <v>0</v>
      </c>
      <c r="S151" s="12">
        <f t="shared" si="209"/>
        <v>0</v>
      </c>
      <c r="T151" s="12">
        <f t="shared" si="210"/>
        <v>79123853</v>
      </c>
      <c r="U151" s="19">
        <f t="shared" si="200"/>
        <v>1645871943</v>
      </c>
    </row>
    <row r="152" spans="2:21" x14ac:dyDescent="0.3">
      <c r="B152" s="11">
        <v>41913</v>
      </c>
      <c r="C152" s="9">
        <v>76052896</v>
      </c>
      <c r="D152" s="9">
        <v>26435436</v>
      </c>
      <c r="E152" s="9">
        <v>0</v>
      </c>
      <c r="F152" s="9">
        <v>190797126</v>
      </c>
      <c r="G152" s="9">
        <v>0</v>
      </c>
      <c r="H152" s="9">
        <v>0</v>
      </c>
      <c r="I152" s="9">
        <v>293285458</v>
      </c>
      <c r="J152" s="9">
        <f t="shared" si="211"/>
        <v>0</v>
      </c>
      <c r="K152" s="21" t="str">
        <f>IF(COUNTIF(I153:$I$389,I152)=0,"","Revisar")</f>
        <v/>
      </c>
      <c r="L152" s="10">
        <v>24227.08</v>
      </c>
      <c r="M152" s="18">
        <f t="shared" si="213"/>
        <v>1656809361</v>
      </c>
      <c r="N152" s="12">
        <f t="shared" si="204"/>
        <v>76052896</v>
      </c>
      <c r="O152" s="12">
        <f t="shared" si="205"/>
        <v>26435436</v>
      </c>
      <c r="P152" s="12">
        <f t="shared" si="206"/>
        <v>0</v>
      </c>
      <c r="Q152" s="12">
        <f t="shared" si="207"/>
        <v>190797126</v>
      </c>
      <c r="R152" s="12">
        <f t="shared" si="208"/>
        <v>0</v>
      </c>
      <c r="S152" s="12">
        <f t="shared" si="209"/>
        <v>0</v>
      </c>
      <c r="T152" s="12">
        <f t="shared" si="210"/>
        <v>293285458</v>
      </c>
      <c r="U152" s="19">
        <f t="shared" si="200"/>
        <v>1656809361</v>
      </c>
    </row>
    <row r="153" spans="2:21" x14ac:dyDescent="0.3">
      <c r="B153" s="11">
        <v>41883</v>
      </c>
      <c r="C153" s="9">
        <v>75846941</v>
      </c>
      <c r="D153" s="9">
        <v>4083960</v>
      </c>
      <c r="E153" s="9">
        <v>0</v>
      </c>
      <c r="F153" s="9">
        <v>0</v>
      </c>
      <c r="G153" s="9">
        <v>0</v>
      </c>
      <c r="H153" s="9">
        <v>0</v>
      </c>
      <c r="I153" s="9">
        <v>79930901</v>
      </c>
      <c r="J153" s="9">
        <f t="shared" si="211"/>
        <v>0</v>
      </c>
      <c r="K153" s="21" t="str">
        <f>IF(COUNTIF(I154:$I$389,I153)=0,"","Revisar")</f>
        <v/>
      </c>
      <c r="L153" s="10">
        <v>24131.85</v>
      </c>
      <c r="M153" s="18">
        <f t="shared" si="213"/>
        <v>1518716489</v>
      </c>
      <c r="N153" s="12">
        <f t="shared" si="204"/>
        <v>75846941</v>
      </c>
      <c r="O153" s="12">
        <f t="shared" si="205"/>
        <v>4083960</v>
      </c>
      <c r="P153" s="12">
        <f t="shared" si="206"/>
        <v>0</v>
      </c>
      <c r="Q153" s="12">
        <f t="shared" si="207"/>
        <v>0</v>
      </c>
      <c r="R153" s="12">
        <f t="shared" si="208"/>
        <v>0</v>
      </c>
      <c r="S153" s="12">
        <f t="shared" si="209"/>
        <v>0</v>
      </c>
      <c r="T153" s="12">
        <f t="shared" si="210"/>
        <v>79930901</v>
      </c>
      <c r="U153" s="19">
        <f t="shared" si="200"/>
        <v>1518716489</v>
      </c>
    </row>
    <row r="154" spans="2:21" x14ac:dyDescent="0.3">
      <c r="B154" s="11">
        <v>41852</v>
      </c>
      <c r="C154" s="9">
        <v>76725667</v>
      </c>
      <c r="D154" s="9">
        <v>6216750</v>
      </c>
      <c r="E154" s="9">
        <v>14000</v>
      </c>
      <c r="F154" s="9">
        <v>0</v>
      </c>
      <c r="G154" s="9">
        <v>0</v>
      </c>
      <c r="H154" s="9">
        <v>0</v>
      </c>
      <c r="I154" s="9">
        <v>82956417</v>
      </c>
      <c r="J154" s="9">
        <f t="shared" si="211"/>
        <v>0</v>
      </c>
      <c r="K154" s="21" t="str">
        <f>IF(COUNTIF(I155:$I$389,I154)=0,"","Revisar")</f>
        <v/>
      </c>
      <c r="L154" s="10">
        <v>24078.57</v>
      </c>
      <c r="M154" s="18">
        <f t="shared" si="213"/>
        <v>1587572340</v>
      </c>
      <c r="N154" s="12">
        <f t="shared" si="204"/>
        <v>76725667</v>
      </c>
      <c r="O154" s="12">
        <f t="shared" si="205"/>
        <v>6216750</v>
      </c>
      <c r="P154" s="12">
        <f t="shared" si="206"/>
        <v>14000</v>
      </c>
      <c r="Q154" s="12">
        <f t="shared" si="207"/>
        <v>0</v>
      </c>
      <c r="R154" s="12">
        <f t="shared" si="208"/>
        <v>0</v>
      </c>
      <c r="S154" s="12">
        <f t="shared" si="209"/>
        <v>0</v>
      </c>
      <c r="T154" s="12">
        <f t="shared" si="210"/>
        <v>82956417</v>
      </c>
      <c r="U154" s="19">
        <f t="shared" si="200"/>
        <v>1587572340</v>
      </c>
    </row>
    <row r="155" spans="2:21" x14ac:dyDescent="0.3">
      <c r="B155" s="11">
        <v>41821</v>
      </c>
      <c r="C155" s="9">
        <v>75454350</v>
      </c>
      <c r="D155" s="9">
        <v>675253</v>
      </c>
      <c r="E155" s="9">
        <v>0</v>
      </c>
      <c r="F155" s="9">
        <v>0</v>
      </c>
      <c r="G155" s="9">
        <v>0</v>
      </c>
      <c r="H155" s="9">
        <v>0</v>
      </c>
      <c r="I155" s="9">
        <v>76129603</v>
      </c>
      <c r="J155" s="9">
        <f t="shared" si="211"/>
        <v>0</v>
      </c>
      <c r="K155" s="21" t="str">
        <f>IF(COUNTIF(I156:$I$389,I155)=0,"","Revisar")</f>
        <v/>
      </c>
      <c r="L155" s="10">
        <v>24049.86</v>
      </c>
      <c r="M155" s="18">
        <f t="shared" si="213"/>
        <v>1585784760</v>
      </c>
      <c r="N155" s="12">
        <f t="shared" si="204"/>
        <v>75454350</v>
      </c>
      <c r="O155" s="12">
        <f t="shared" si="205"/>
        <v>675253</v>
      </c>
      <c r="P155" s="12">
        <f t="shared" si="206"/>
        <v>0</v>
      </c>
      <c r="Q155" s="12">
        <f t="shared" si="207"/>
        <v>0</v>
      </c>
      <c r="R155" s="12">
        <f t="shared" si="208"/>
        <v>0</v>
      </c>
      <c r="S155" s="12">
        <f t="shared" si="209"/>
        <v>0</v>
      </c>
      <c r="T155" s="12">
        <f t="shared" si="210"/>
        <v>76129603</v>
      </c>
      <c r="U155" s="19">
        <f t="shared" si="200"/>
        <v>1585784760</v>
      </c>
    </row>
    <row r="156" spans="2:21" x14ac:dyDescent="0.3">
      <c r="B156" s="11">
        <v>41791</v>
      </c>
      <c r="C156" s="9">
        <v>75172585</v>
      </c>
      <c r="D156" s="9">
        <v>1703747</v>
      </c>
      <c r="E156" s="9">
        <v>0</v>
      </c>
      <c r="F156" s="9">
        <v>96638660</v>
      </c>
      <c r="G156" s="9">
        <v>0</v>
      </c>
      <c r="H156" s="9">
        <v>0</v>
      </c>
      <c r="I156" s="9">
        <v>173514992</v>
      </c>
      <c r="J156" s="9">
        <f t="shared" si="211"/>
        <v>0</v>
      </c>
      <c r="K156" s="21" t="str">
        <f>IF(COUNTIF(I157:$I$389,I156)=0,"","Revisar")</f>
        <v/>
      </c>
      <c r="L156" s="10">
        <v>23987.66</v>
      </c>
      <c r="M156" s="18">
        <f t="shared" si="213"/>
        <v>1585102714</v>
      </c>
      <c r="N156" s="12">
        <f t="shared" si="204"/>
        <v>75172585</v>
      </c>
      <c r="O156" s="12">
        <f t="shared" si="205"/>
        <v>1703747</v>
      </c>
      <c r="P156" s="12">
        <f t="shared" si="206"/>
        <v>0</v>
      </c>
      <c r="Q156" s="12">
        <f t="shared" si="207"/>
        <v>96638660</v>
      </c>
      <c r="R156" s="12">
        <f t="shared" si="208"/>
        <v>0</v>
      </c>
      <c r="S156" s="12">
        <f t="shared" si="209"/>
        <v>0</v>
      </c>
      <c r="T156" s="12">
        <f t="shared" si="210"/>
        <v>173514992</v>
      </c>
      <c r="U156" s="19">
        <f t="shared" si="200"/>
        <v>1585102714</v>
      </c>
    </row>
    <row r="157" spans="2:21" x14ac:dyDescent="0.3">
      <c r="B157" s="11">
        <v>41760</v>
      </c>
      <c r="C157" s="9">
        <v>74680843</v>
      </c>
      <c r="D157" s="9">
        <v>501941</v>
      </c>
      <c r="E157" s="9">
        <v>0</v>
      </c>
      <c r="F157" s="9">
        <v>0</v>
      </c>
      <c r="G157" s="9">
        <v>0</v>
      </c>
      <c r="H157" s="9">
        <v>0</v>
      </c>
      <c r="I157" s="9">
        <v>75182784</v>
      </c>
      <c r="J157" s="9">
        <f t="shared" si="211"/>
        <v>0</v>
      </c>
      <c r="K157" s="21" t="str">
        <f>IF(COUNTIF(I158:$I$389,I157)=0,"","Revisar")</f>
        <v/>
      </c>
      <c r="L157" s="10">
        <v>23857.919999999998</v>
      </c>
      <c r="M157" s="18">
        <f t="shared" si="213"/>
        <v>1486210226</v>
      </c>
      <c r="N157" s="12">
        <f t="shared" si="204"/>
        <v>74680843</v>
      </c>
      <c r="O157" s="12">
        <f t="shared" si="205"/>
        <v>501941</v>
      </c>
      <c r="P157" s="12">
        <f t="shared" si="206"/>
        <v>0</v>
      </c>
      <c r="Q157" s="12">
        <f t="shared" si="207"/>
        <v>0</v>
      </c>
      <c r="R157" s="12">
        <f t="shared" si="208"/>
        <v>0</v>
      </c>
      <c r="S157" s="12">
        <f t="shared" si="209"/>
        <v>0</v>
      </c>
      <c r="T157" s="12">
        <f t="shared" si="210"/>
        <v>75182784</v>
      </c>
      <c r="U157" s="19">
        <f t="shared" si="200"/>
        <v>1486210226</v>
      </c>
    </row>
    <row r="158" spans="2:21" x14ac:dyDescent="0.3">
      <c r="B158" s="11">
        <v>41730</v>
      </c>
      <c r="C158" s="9">
        <v>75354378</v>
      </c>
      <c r="D158" s="9">
        <v>8589375</v>
      </c>
      <c r="E158" s="9">
        <v>31384</v>
      </c>
      <c r="F158" s="9">
        <v>0</v>
      </c>
      <c r="G158" s="9">
        <v>0</v>
      </c>
      <c r="H158" s="9">
        <v>0</v>
      </c>
      <c r="I158" s="9">
        <v>83975137</v>
      </c>
      <c r="J158" s="9">
        <f t="shared" ref="J158:J189" si="214">I158-SUM(C158:H158)</f>
        <v>0</v>
      </c>
      <c r="K158" s="21" t="str">
        <f>IF(COUNTIF(I159:$I$389,I158)=0,"","Revisar")</f>
        <v/>
      </c>
      <c r="L158" s="10">
        <v>23678.89</v>
      </c>
      <c r="M158" s="18">
        <f t="shared" si="213"/>
        <v>1487183052</v>
      </c>
      <c r="N158" s="12">
        <f t="shared" si="204"/>
        <v>75354378</v>
      </c>
      <c r="O158" s="12">
        <f t="shared" si="205"/>
        <v>8589375</v>
      </c>
      <c r="P158" s="12">
        <f t="shared" si="206"/>
        <v>31384</v>
      </c>
      <c r="Q158" s="12">
        <f t="shared" si="207"/>
        <v>0</v>
      </c>
      <c r="R158" s="12">
        <f t="shared" si="208"/>
        <v>0</v>
      </c>
      <c r="S158" s="12">
        <f t="shared" si="209"/>
        <v>0</v>
      </c>
      <c r="T158" s="12">
        <f t="shared" si="210"/>
        <v>83975137</v>
      </c>
      <c r="U158" s="19">
        <f t="shared" si="200"/>
        <v>1487183052</v>
      </c>
    </row>
    <row r="159" spans="2:21" x14ac:dyDescent="0.3">
      <c r="B159" s="11">
        <v>41699</v>
      </c>
      <c r="C159" s="9">
        <v>76772894</v>
      </c>
      <c r="D159" s="9">
        <v>35196654</v>
      </c>
      <c r="E159" s="9">
        <v>2087417</v>
      </c>
      <c r="F159" s="9">
        <v>0</v>
      </c>
      <c r="G159" s="9">
        <v>0</v>
      </c>
      <c r="H159" s="9">
        <v>0</v>
      </c>
      <c r="I159" s="9">
        <v>114056965</v>
      </c>
      <c r="J159" s="9">
        <f t="shared" si="214"/>
        <v>0</v>
      </c>
      <c r="K159" s="21" t="str">
        <f>IF(COUNTIF(I160:$I$389,I159)=0,"","Revisar")</f>
        <v/>
      </c>
      <c r="L159" s="10">
        <v>23546.28</v>
      </c>
      <c r="M159" s="18">
        <f t="shared" si="213"/>
        <v>1479655141</v>
      </c>
      <c r="N159" s="12">
        <f t="shared" si="204"/>
        <v>76772894</v>
      </c>
      <c r="O159" s="12">
        <f t="shared" si="205"/>
        <v>35196654</v>
      </c>
      <c r="P159" s="12">
        <f t="shared" si="206"/>
        <v>2087417</v>
      </c>
      <c r="Q159" s="12">
        <f t="shared" si="207"/>
        <v>0</v>
      </c>
      <c r="R159" s="12">
        <f t="shared" si="208"/>
        <v>0</v>
      </c>
      <c r="S159" s="12">
        <f t="shared" si="209"/>
        <v>0</v>
      </c>
      <c r="T159" s="12">
        <f t="shared" si="210"/>
        <v>114056965</v>
      </c>
      <c r="U159" s="19">
        <f t="shared" si="200"/>
        <v>1479655141</v>
      </c>
    </row>
    <row r="160" spans="2:21" x14ac:dyDescent="0.3">
      <c r="B160" s="11">
        <v>41671</v>
      </c>
      <c r="C160" s="9">
        <v>81596506</v>
      </c>
      <c r="D160" s="9">
        <v>14503183</v>
      </c>
      <c r="E160" s="9">
        <v>367934</v>
      </c>
      <c r="F160" s="9">
        <v>251245651</v>
      </c>
      <c r="G160" s="9">
        <v>0</v>
      </c>
      <c r="H160" s="9">
        <v>0</v>
      </c>
      <c r="I160" s="9">
        <v>347713274</v>
      </c>
      <c r="J160" s="9">
        <f t="shared" si="214"/>
        <v>0</v>
      </c>
      <c r="K160" s="21" t="str">
        <f>IF(COUNTIF(I161:$I$389,I160)=0,"","Revisar")</f>
        <v/>
      </c>
      <c r="L160" s="10">
        <v>23486.66</v>
      </c>
      <c r="M160" s="18">
        <f t="shared" si="213"/>
        <v>1447037799</v>
      </c>
      <c r="N160" s="12">
        <f t="shared" si="204"/>
        <v>81596506</v>
      </c>
      <c r="O160" s="12">
        <f t="shared" si="205"/>
        <v>14503183</v>
      </c>
      <c r="P160" s="12">
        <f t="shared" si="206"/>
        <v>367934</v>
      </c>
      <c r="Q160" s="12">
        <f t="shared" si="207"/>
        <v>251245651</v>
      </c>
      <c r="R160" s="12">
        <f t="shared" si="208"/>
        <v>0</v>
      </c>
      <c r="S160" s="12">
        <f t="shared" si="209"/>
        <v>0</v>
      </c>
      <c r="T160" s="12">
        <f t="shared" si="210"/>
        <v>347713274</v>
      </c>
      <c r="U160" s="19">
        <f t="shared" si="200"/>
        <v>1447037799</v>
      </c>
    </row>
    <row r="161" spans="2:21" x14ac:dyDescent="0.3">
      <c r="B161" s="11">
        <v>41640</v>
      </c>
      <c r="C161" s="9">
        <v>69075782</v>
      </c>
      <c r="D161" s="9">
        <v>430536</v>
      </c>
      <c r="E161" s="9">
        <v>0</v>
      </c>
      <c r="F161" s="9">
        <v>0</v>
      </c>
      <c r="G161" s="9">
        <v>0</v>
      </c>
      <c r="H161" s="9">
        <v>0</v>
      </c>
      <c r="I161" s="9">
        <v>69506318</v>
      </c>
      <c r="J161" s="9">
        <f t="shared" si="214"/>
        <v>0</v>
      </c>
      <c r="K161" s="21" t="str">
        <f>IF(COUNTIF(I162:$I$389,I161)=0,"","Revisar")</f>
        <v/>
      </c>
      <c r="L161" s="10">
        <v>23363.63</v>
      </c>
      <c r="M161" s="18">
        <f t="shared" si="213"/>
        <v>1175765715</v>
      </c>
      <c r="N161" s="12">
        <f t="shared" si="204"/>
        <v>69075782</v>
      </c>
      <c r="O161" s="12">
        <f t="shared" si="205"/>
        <v>430536</v>
      </c>
      <c r="P161" s="12">
        <f t="shared" si="206"/>
        <v>0</v>
      </c>
      <c r="Q161" s="12">
        <f t="shared" si="207"/>
        <v>0</v>
      </c>
      <c r="R161" s="12">
        <f t="shared" si="208"/>
        <v>0</v>
      </c>
      <c r="S161" s="12">
        <f t="shared" si="209"/>
        <v>0</v>
      </c>
      <c r="T161" s="12">
        <f t="shared" si="210"/>
        <v>69506318</v>
      </c>
      <c r="U161" s="19">
        <f t="shared" si="200"/>
        <v>1175765715</v>
      </c>
    </row>
    <row r="162" spans="2:21" x14ac:dyDescent="0.3">
      <c r="B162" s="11">
        <v>41609</v>
      </c>
      <c r="C162" s="9">
        <v>76872834</v>
      </c>
      <c r="D162" s="9">
        <v>11537571</v>
      </c>
      <c r="E162" s="9">
        <v>0</v>
      </c>
      <c r="F162" s="9">
        <v>82085836</v>
      </c>
      <c r="G162" s="9">
        <v>0</v>
      </c>
      <c r="H162" s="9">
        <v>0</v>
      </c>
      <c r="I162" s="9">
        <v>170496241</v>
      </c>
      <c r="J162" s="9">
        <f t="shared" si="214"/>
        <v>0</v>
      </c>
      <c r="K162" s="21" t="str">
        <f>IF(COUNTIF(I163:$I$389,I162)=0,"","Revisar")</f>
        <v/>
      </c>
      <c r="L162" s="10">
        <v>23261.59</v>
      </c>
      <c r="M162" s="18">
        <f t="shared" si="213"/>
        <v>1176142414</v>
      </c>
      <c r="N162" s="12">
        <f t="shared" si="204"/>
        <v>76872834</v>
      </c>
      <c r="O162" s="12">
        <f t="shared" si="205"/>
        <v>11537571</v>
      </c>
      <c r="P162" s="12">
        <f t="shared" si="206"/>
        <v>0</v>
      </c>
      <c r="Q162" s="12">
        <f t="shared" si="207"/>
        <v>82085836</v>
      </c>
      <c r="R162" s="12">
        <f t="shared" si="208"/>
        <v>0</v>
      </c>
      <c r="S162" s="12">
        <f t="shared" si="209"/>
        <v>0</v>
      </c>
      <c r="T162" s="12">
        <f t="shared" si="210"/>
        <v>170496241</v>
      </c>
      <c r="U162" s="19">
        <f t="shared" si="200"/>
        <v>1176142414</v>
      </c>
    </row>
    <row r="163" spans="2:21" x14ac:dyDescent="0.3">
      <c r="B163" s="11">
        <v>41579</v>
      </c>
      <c r="C163" s="9">
        <v>76752002</v>
      </c>
      <c r="D163" s="9">
        <v>13309269</v>
      </c>
      <c r="E163" s="9">
        <v>0</v>
      </c>
      <c r="F163" s="9">
        <v>0</v>
      </c>
      <c r="G163" s="9">
        <v>0</v>
      </c>
      <c r="H163" s="9">
        <v>0</v>
      </c>
      <c r="I163" s="9">
        <v>90061271</v>
      </c>
      <c r="J163" s="9">
        <f t="shared" si="214"/>
        <v>0</v>
      </c>
      <c r="K163" s="21" t="str">
        <f>IF(COUNTIF(I164:$I$389,I163)=0,"","Revisar")</f>
        <v/>
      </c>
      <c r="L163" s="10">
        <v>23225.040000000001</v>
      </c>
      <c r="M163" s="18">
        <f t="shared" si="213"/>
        <v>1093732879</v>
      </c>
      <c r="N163" s="12">
        <f t="shared" si="204"/>
        <v>76752002</v>
      </c>
      <c r="O163" s="12">
        <f t="shared" si="205"/>
        <v>13309269</v>
      </c>
      <c r="P163" s="12">
        <f t="shared" si="206"/>
        <v>0</v>
      </c>
      <c r="Q163" s="12">
        <f t="shared" si="207"/>
        <v>0</v>
      </c>
      <c r="R163" s="12">
        <f t="shared" si="208"/>
        <v>0</v>
      </c>
      <c r="S163" s="12">
        <f t="shared" si="209"/>
        <v>0</v>
      </c>
      <c r="T163" s="12">
        <f t="shared" si="210"/>
        <v>90061271</v>
      </c>
      <c r="U163" s="19">
        <f t="shared" si="200"/>
        <v>1093732879</v>
      </c>
    </row>
    <row r="164" spans="2:21" x14ac:dyDescent="0.3">
      <c r="B164" s="11">
        <v>41548</v>
      </c>
      <c r="C164" s="9">
        <v>86223608</v>
      </c>
      <c r="D164" s="9">
        <v>68355074</v>
      </c>
      <c r="E164" s="9">
        <v>613904</v>
      </c>
      <c r="F164" s="9">
        <v>0</v>
      </c>
      <c r="G164" s="9">
        <v>0</v>
      </c>
      <c r="H164" s="9">
        <v>0</v>
      </c>
      <c r="I164" s="9">
        <v>155192586</v>
      </c>
      <c r="J164" s="9">
        <f t="shared" si="214"/>
        <v>0</v>
      </c>
      <c r="K164" s="21" t="str">
        <f>IF(COUNTIF(I165:$I$389,I164)=0,"","Revisar")</f>
        <v/>
      </c>
      <c r="L164" s="10">
        <v>23127.19</v>
      </c>
      <c r="M164" s="18">
        <f t="shared" si="213"/>
        <v>1082062552</v>
      </c>
      <c r="N164" s="12">
        <f t="shared" si="204"/>
        <v>86223608</v>
      </c>
      <c r="O164" s="12">
        <f t="shared" si="205"/>
        <v>68355074</v>
      </c>
      <c r="P164" s="12">
        <f t="shared" si="206"/>
        <v>613904</v>
      </c>
      <c r="Q164" s="12">
        <f t="shared" si="207"/>
        <v>0</v>
      </c>
      <c r="R164" s="12">
        <f t="shared" si="208"/>
        <v>0</v>
      </c>
      <c r="S164" s="12">
        <f t="shared" si="209"/>
        <v>0</v>
      </c>
      <c r="T164" s="12">
        <f t="shared" si="210"/>
        <v>155192586</v>
      </c>
      <c r="U164" s="19">
        <f t="shared" si="200"/>
        <v>1082062552</v>
      </c>
    </row>
    <row r="165" spans="2:21" x14ac:dyDescent="0.3">
      <c r="B165" s="11">
        <v>41518</v>
      </c>
      <c r="C165" s="9">
        <v>83543285</v>
      </c>
      <c r="D165" s="9">
        <v>63316156</v>
      </c>
      <c r="E165" s="9">
        <v>1927311</v>
      </c>
      <c r="F165" s="9">
        <v>0</v>
      </c>
      <c r="G165" s="9">
        <v>0</v>
      </c>
      <c r="H165" s="9">
        <v>0</v>
      </c>
      <c r="I165" s="9">
        <v>148786752</v>
      </c>
      <c r="J165" s="9">
        <f t="shared" si="214"/>
        <v>0</v>
      </c>
      <c r="K165" s="21" t="str">
        <f>IF(COUNTIF(I166:$I$389,I165)=0,"","Revisar")</f>
        <v/>
      </c>
      <c r="L165" s="10">
        <v>23067.979999998999</v>
      </c>
      <c r="M165" s="18">
        <f>SUM(T165:T176)</f>
        <v>1001348599</v>
      </c>
      <c r="N165" s="12">
        <f t="shared" si="204"/>
        <v>83543285</v>
      </c>
      <c r="O165" s="12">
        <f t="shared" si="205"/>
        <v>63316156</v>
      </c>
      <c r="P165" s="12">
        <f t="shared" si="206"/>
        <v>1927311</v>
      </c>
      <c r="Q165" s="12">
        <f t="shared" si="207"/>
        <v>0</v>
      </c>
      <c r="R165" s="12">
        <f t="shared" si="208"/>
        <v>0</v>
      </c>
      <c r="S165" s="12">
        <f t="shared" si="209"/>
        <v>0</v>
      </c>
      <c r="T165" s="12">
        <f t="shared" si="210"/>
        <v>148786752</v>
      </c>
      <c r="U165" s="19">
        <f t="shared" si="200"/>
        <v>1001348599</v>
      </c>
    </row>
    <row r="166" spans="2:21" x14ac:dyDescent="0.3">
      <c r="B166" s="11">
        <v>41487</v>
      </c>
      <c r="C166" s="9">
        <v>80150153</v>
      </c>
      <c r="D166" s="9">
        <v>560017</v>
      </c>
      <c r="E166" s="9">
        <v>458667</v>
      </c>
      <c r="F166" s="9">
        <v>0</v>
      </c>
      <c r="G166" s="9">
        <v>0</v>
      </c>
      <c r="H166" s="9">
        <v>0</v>
      </c>
      <c r="I166" s="9">
        <v>81168837</v>
      </c>
      <c r="J166" s="9">
        <f t="shared" si="214"/>
        <v>0</v>
      </c>
      <c r="K166" s="21" t="str">
        <f>IF(COUNTIF(I167:$I$389,I166)=0,"","Revisar")</f>
        <v/>
      </c>
      <c r="L166" s="10">
        <v>23003.119999999999</v>
      </c>
      <c r="M166" s="18">
        <f t="shared" si="213"/>
        <v>944028672</v>
      </c>
      <c r="N166" s="12">
        <f t="shared" si="204"/>
        <v>80150153</v>
      </c>
      <c r="O166" s="12">
        <f t="shared" si="205"/>
        <v>560017</v>
      </c>
      <c r="P166" s="12">
        <f t="shared" si="206"/>
        <v>458667</v>
      </c>
      <c r="Q166" s="12">
        <f t="shared" si="207"/>
        <v>0</v>
      </c>
      <c r="R166" s="12">
        <f t="shared" si="208"/>
        <v>0</v>
      </c>
      <c r="S166" s="12">
        <f t="shared" si="209"/>
        <v>0</v>
      </c>
      <c r="T166" s="12">
        <f t="shared" si="210"/>
        <v>81168837</v>
      </c>
      <c r="U166" s="19">
        <f t="shared" si="200"/>
        <v>944028672</v>
      </c>
    </row>
    <row r="167" spans="2:21" x14ac:dyDescent="0.3">
      <c r="B167" s="11">
        <v>41456</v>
      </c>
      <c r="C167" s="9">
        <v>73611283</v>
      </c>
      <c r="D167" s="9">
        <v>1373350</v>
      </c>
      <c r="E167" s="9">
        <v>462924</v>
      </c>
      <c r="F167" s="9">
        <v>0</v>
      </c>
      <c r="G167" s="9">
        <v>0</v>
      </c>
      <c r="H167" s="9">
        <v>0</v>
      </c>
      <c r="I167" s="9">
        <v>75447557</v>
      </c>
      <c r="J167" s="9">
        <f t="shared" si="214"/>
        <v>0</v>
      </c>
      <c r="K167" s="21" t="str">
        <f>IF(COUNTIF(I168:$I$389,I167)=0,"","Revisar")</f>
        <v/>
      </c>
      <c r="L167" s="10">
        <v>22879.14</v>
      </c>
      <c r="M167" s="18">
        <f t="shared" si="213"/>
        <v>939828694</v>
      </c>
      <c r="N167" s="12">
        <f t="shared" si="204"/>
        <v>73611283</v>
      </c>
      <c r="O167" s="12">
        <f t="shared" si="205"/>
        <v>1373350</v>
      </c>
      <c r="P167" s="12">
        <f t="shared" si="206"/>
        <v>462924</v>
      </c>
      <c r="Q167" s="12">
        <f t="shared" si="207"/>
        <v>0</v>
      </c>
      <c r="R167" s="12">
        <f t="shared" si="208"/>
        <v>0</v>
      </c>
      <c r="S167" s="12">
        <f t="shared" si="209"/>
        <v>0</v>
      </c>
      <c r="T167" s="12">
        <f t="shared" si="210"/>
        <v>75447557</v>
      </c>
      <c r="U167" s="19">
        <f t="shared" si="200"/>
        <v>939828694</v>
      </c>
    </row>
    <row r="168" spans="2:21" x14ac:dyDescent="0.3">
      <c r="B168" s="11">
        <v>41426</v>
      </c>
      <c r="C168" s="9">
        <v>73853017</v>
      </c>
      <c r="D168" s="9">
        <v>769487</v>
      </c>
      <c r="E168" s="9">
        <v>0</v>
      </c>
      <c r="F168" s="9">
        <v>0</v>
      </c>
      <c r="G168" s="9">
        <v>0</v>
      </c>
      <c r="H168" s="9">
        <v>0</v>
      </c>
      <c r="I168" s="9">
        <v>74622504</v>
      </c>
      <c r="J168" s="9">
        <f t="shared" si="214"/>
        <v>0</v>
      </c>
      <c r="K168" s="21" t="str">
        <f>IF(COUNTIF(I169:$I$389,I168)=0,"","Revisar")</f>
        <v/>
      </c>
      <c r="L168" s="10">
        <v>22852.67</v>
      </c>
      <c r="M168" s="18">
        <f t="shared" si="213"/>
        <v>939511866</v>
      </c>
      <c r="N168" s="12">
        <f t="shared" si="204"/>
        <v>73853017</v>
      </c>
      <c r="O168" s="12">
        <f t="shared" si="205"/>
        <v>769487</v>
      </c>
      <c r="P168" s="12">
        <f t="shared" si="206"/>
        <v>0</v>
      </c>
      <c r="Q168" s="12">
        <f t="shared" si="207"/>
        <v>0</v>
      </c>
      <c r="R168" s="12">
        <f t="shared" si="208"/>
        <v>0</v>
      </c>
      <c r="S168" s="12">
        <f t="shared" si="209"/>
        <v>0</v>
      </c>
      <c r="T168" s="12">
        <f t="shared" si="210"/>
        <v>74622504</v>
      </c>
      <c r="U168" s="19">
        <f t="shared" si="200"/>
        <v>939511866</v>
      </c>
    </row>
    <row r="169" spans="2:21" x14ac:dyDescent="0.3">
      <c r="B169" s="11">
        <v>41395</v>
      </c>
      <c r="C169" s="9">
        <v>74177836</v>
      </c>
      <c r="D169" s="9">
        <v>2479420</v>
      </c>
      <c r="E169" s="9">
        <v>1526133</v>
      </c>
      <c r="F169" s="9">
        <v>0</v>
      </c>
      <c r="G169" s="9">
        <v>0</v>
      </c>
      <c r="H169" s="9">
        <v>-2027779</v>
      </c>
      <c r="I169" s="9">
        <v>76155610</v>
      </c>
      <c r="J169" s="9">
        <f t="shared" si="214"/>
        <v>0</v>
      </c>
      <c r="K169" s="21" t="str">
        <f>IF(COUNTIF(I170:$I$389,I169)=0,"","Revisar")</f>
        <v/>
      </c>
      <c r="L169" s="10">
        <v>22945.24</v>
      </c>
      <c r="M169" s="18">
        <f t="shared" si="213"/>
        <v>1200939868</v>
      </c>
      <c r="N169" s="12">
        <f t="shared" si="204"/>
        <v>74177836</v>
      </c>
      <c r="O169" s="12">
        <f t="shared" si="205"/>
        <v>2479420</v>
      </c>
      <c r="P169" s="12">
        <f t="shared" si="206"/>
        <v>1526133</v>
      </c>
      <c r="Q169" s="12">
        <f t="shared" si="207"/>
        <v>0</v>
      </c>
      <c r="R169" s="12">
        <f t="shared" si="208"/>
        <v>0</v>
      </c>
      <c r="S169" s="12">
        <f t="shared" si="209"/>
        <v>-2027779</v>
      </c>
      <c r="T169" s="12">
        <f t="shared" si="210"/>
        <v>76155610</v>
      </c>
      <c r="U169" s="19">
        <f t="shared" si="200"/>
        <v>1200939868</v>
      </c>
    </row>
    <row r="170" spans="2:21" x14ac:dyDescent="0.3">
      <c r="B170" s="11">
        <v>41365</v>
      </c>
      <c r="C170" s="9">
        <v>74948100</v>
      </c>
      <c r="D170" s="9">
        <v>1499126</v>
      </c>
      <c r="E170" s="9">
        <v>0</v>
      </c>
      <c r="F170" s="9">
        <v>0</v>
      </c>
      <c r="G170" s="9">
        <v>0</v>
      </c>
      <c r="H170" s="9">
        <v>0</v>
      </c>
      <c r="I170" s="9">
        <v>76447226</v>
      </c>
      <c r="J170" s="9">
        <f t="shared" si="214"/>
        <v>0</v>
      </c>
      <c r="K170" s="21" t="str">
        <f>IF(COUNTIF(I171:$I$389,I170)=0,"","Revisar")</f>
        <v/>
      </c>
      <c r="L170" s="10">
        <v>22894.28</v>
      </c>
      <c r="M170" s="18">
        <f t="shared" si="213"/>
        <v>1198962162</v>
      </c>
      <c r="N170" s="12">
        <f t="shared" si="204"/>
        <v>74948100</v>
      </c>
      <c r="O170" s="12">
        <f t="shared" si="205"/>
        <v>1499126</v>
      </c>
      <c r="P170" s="12">
        <f t="shared" si="206"/>
        <v>0</v>
      </c>
      <c r="Q170" s="12">
        <f t="shared" si="207"/>
        <v>0</v>
      </c>
      <c r="R170" s="12">
        <f t="shared" si="208"/>
        <v>0</v>
      </c>
      <c r="S170" s="12">
        <f t="shared" si="209"/>
        <v>0</v>
      </c>
      <c r="T170" s="12">
        <f t="shared" si="210"/>
        <v>76447226</v>
      </c>
      <c r="U170" s="19">
        <f t="shared" si="200"/>
        <v>1198962162</v>
      </c>
    </row>
    <row r="171" spans="2:21" x14ac:dyDescent="0.3">
      <c r="B171" s="11">
        <v>41334</v>
      </c>
      <c r="C171" s="9">
        <v>79636223</v>
      </c>
      <c r="D171" s="9">
        <v>1803400</v>
      </c>
      <c r="E171" s="9">
        <v>0</v>
      </c>
      <c r="F171" s="9">
        <v>0</v>
      </c>
      <c r="G171" s="9">
        <v>0</v>
      </c>
      <c r="H171" s="9">
        <v>0</v>
      </c>
      <c r="I171" s="9">
        <v>81439623</v>
      </c>
      <c r="J171" s="9">
        <f t="shared" si="214"/>
        <v>0</v>
      </c>
      <c r="K171" s="21" t="str">
        <f>IF(COUNTIF(I172:$I$389,I171)=0,"","Revisar")</f>
        <v/>
      </c>
      <c r="L171" s="10">
        <v>22857.58</v>
      </c>
      <c r="M171" s="18">
        <f t="shared" si="213"/>
        <v>1199629171</v>
      </c>
      <c r="N171" s="12">
        <f t="shared" si="204"/>
        <v>79636223</v>
      </c>
      <c r="O171" s="12">
        <f t="shared" si="205"/>
        <v>1803400</v>
      </c>
      <c r="P171" s="12">
        <f t="shared" si="206"/>
        <v>0</v>
      </c>
      <c r="Q171" s="12">
        <f t="shared" si="207"/>
        <v>0</v>
      </c>
      <c r="R171" s="12">
        <f t="shared" si="208"/>
        <v>0</v>
      </c>
      <c r="S171" s="12">
        <f t="shared" si="209"/>
        <v>0</v>
      </c>
      <c r="T171" s="12">
        <f t="shared" si="210"/>
        <v>81439623</v>
      </c>
      <c r="U171" s="19">
        <f t="shared" si="200"/>
        <v>1199629171</v>
      </c>
    </row>
    <row r="172" spans="2:21" x14ac:dyDescent="0.3">
      <c r="B172" s="11">
        <v>41306</v>
      </c>
      <c r="C172" s="9">
        <v>74933488</v>
      </c>
      <c r="D172" s="9">
        <v>1475535</v>
      </c>
      <c r="E172" s="9">
        <v>32167</v>
      </c>
      <c r="F172" s="9">
        <v>0</v>
      </c>
      <c r="G172" s="9">
        <v>0</v>
      </c>
      <c r="H172" s="9">
        <v>0</v>
      </c>
      <c r="I172" s="9">
        <v>76441190</v>
      </c>
      <c r="J172" s="9">
        <f t="shared" si="214"/>
        <v>0</v>
      </c>
      <c r="K172" s="21" t="str">
        <f>IF(COUNTIF(I173:$I$389,I172)=0,"","Revisar")</f>
        <v/>
      </c>
      <c r="L172" s="10">
        <v>22817.31</v>
      </c>
      <c r="M172" s="18">
        <f t="shared" si="213"/>
        <v>1219146113</v>
      </c>
      <c r="N172" s="12">
        <f t="shared" si="204"/>
        <v>74933488</v>
      </c>
      <c r="O172" s="12">
        <f t="shared" si="205"/>
        <v>1475535</v>
      </c>
      <c r="P172" s="12">
        <f t="shared" si="206"/>
        <v>32167</v>
      </c>
      <c r="Q172" s="12">
        <f t="shared" si="207"/>
        <v>0</v>
      </c>
      <c r="R172" s="12">
        <f t="shared" si="208"/>
        <v>0</v>
      </c>
      <c r="S172" s="12">
        <f t="shared" si="209"/>
        <v>0</v>
      </c>
      <c r="T172" s="12">
        <f t="shared" si="210"/>
        <v>76441190</v>
      </c>
      <c r="U172" s="19">
        <f t="shared" si="200"/>
        <v>1219146113</v>
      </c>
    </row>
    <row r="173" spans="2:21" x14ac:dyDescent="0.3">
      <c r="B173" s="11">
        <v>41275</v>
      </c>
      <c r="C173" s="9">
        <v>68449013</v>
      </c>
      <c r="D173" s="9">
        <v>1241004</v>
      </c>
      <c r="E173" s="9">
        <v>193000</v>
      </c>
      <c r="F173" s="9">
        <v>0</v>
      </c>
      <c r="G173" s="9">
        <v>0</v>
      </c>
      <c r="H173" s="9">
        <v>0</v>
      </c>
      <c r="I173" s="9">
        <v>69883017</v>
      </c>
      <c r="J173" s="9">
        <f t="shared" si="214"/>
        <v>0</v>
      </c>
      <c r="K173" s="21" t="str">
        <f>IF(COUNTIF(I174:$I$389,I173)=0,"","Revisar")</f>
        <v/>
      </c>
      <c r="L173" s="10">
        <v>22807.54</v>
      </c>
      <c r="M173" s="18">
        <f t="shared" si="213"/>
        <v>1218901985</v>
      </c>
      <c r="N173" s="12">
        <f t="shared" si="204"/>
        <v>68449013</v>
      </c>
      <c r="O173" s="12">
        <f t="shared" si="205"/>
        <v>1241004</v>
      </c>
      <c r="P173" s="12">
        <f t="shared" si="206"/>
        <v>193000</v>
      </c>
      <c r="Q173" s="12">
        <f t="shared" si="207"/>
        <v>0</v>
      </c>
      <c r="R173" s="12">
        <f t="shared" si="208"/>
        <v>0</v>
      </c>
      <c r="S173" s="12">
        <f t="shared" si="209"/>
        <v>0</v>
      </c>
      <c r="T173" s="12">
        <f t="shared" si="210"/>
        <v>69883017</v>
      </c>
      <c r="U173" s="19">
        <f t="shared" si="200"/>
        <v>1218901985</v>
      </c>
    </row>
    <row r="174" spans="2:21" x14ac:dyDescent="0.3">
      <c r="B174" s="11">
        <v>41244</v>
      </c>
      <c r="C174" s="9">
        <v>80428328</v>
      </c>
      <c r="D174" s="9">
        <v>7658378</v>
      </c>
      <c r="E174" s="9">
        <v>0</v>
      </c>
      <c r="F174" s="9">
        <v>0</v>
      </c>
      <c r="G174" s="9">
        <v>0</v>
      </c>
      <c r="H174" s="9">
        <v>0</v>
      </c>
      <c r="I174" s="9">
        <v>88086706</v>
      </c>
      <c r="J174" s="9">
        <f t="shared" si="214"/>
        <v>0</v>
      </c>
      <c r="K174" s="21" t="str">
        <f>IF(COUNTIF(I175:$I$389,I174)=0,"","Revisar")</f>
        <v/>
      </c>
      <c r="L174" s="10">
        <v>22899.919999999998</v>
      </c>
      <c r="M174" s="18">
        <f t="shared" si="213"/>
        <v>1222419315</v>
      </c>
      <c r="N174" s="12">
        <f t="shared" si="204"/>
        <v>80428328</v>
      </c>
      <c r="O174" s="12">
        <f t="shared" si="205"/>
        <v>7658378</v>
      </c>
      <c r="P174" s="12">
        <f t="shared" si="206"/>
        <v>0</v>
      </c>
      <c r="Q174" s="12">
        <f t="shared" si="207"/>
        <v>0</v>
      </c>
      <c r="R174" s="12">
        <f t="shared" si="208"/>
        <v>0</v>
      </c>
      <c r="S174" s="12">
        <f t="shared" si="209"/>
        <v>0</v>
      </c>
      <c r="T174" s="12">
        <f t="shared" si="210"/>
        <v>88086706</v>
      </c>
      <c r="U174" s="19">
        <f t="shared" si="200"/>
        <v>1222419315</v>
      </c>
    </row>
    <row r="175" spans="2:21" x14ac:dyDescent="0.3">
      <c r="B175" s="11">
        <v>41214</v>
      </c>
      <c r="C175" s="9">
        <v>73704400</v>
      </c>
      <c r="D175" s="9">
        <v>4686544</v>
      </c>
      <c r="E175" s="9">
        <v>0</v>
      </c>
      <c r="F175" s="9">
        <v>0</v>
      </c>
      <c r="G175" s="9">
        <v>0</v>
      </c>
      <c r="H175" s="9">
        <v>0</v>
      </c>
      <c r="I175" s="9">
        <v>78390944</v>
      </c>
      <c r="J175" s="9">
        <f t="shared" si="214"/>
        <v>0</v>
      </c>
      <c r="K175" s="21" t="str">
        <f>IF(COUNTIF(I176:$I$389,I175)=0,"","Revisar")</f>
        <v/>
      </c>
      <c r="L175" s="10">
        <v>22812.720000000001</v>
      </c>
      <c r="M175" s="18">
        <f t="shared" si="213"/>
        <v>1280390880</v>
      </c>
      <c r="N175" s="12">
        <f t="shared" si="204"/>
        <v>73704400</v>
      </c>
      <c r="O175" s="12">
        <f t="shared" si="205"/>
        <v>4686544</v>
      </c>
      <c r="P175" s="12">
        <f t="shared" si="206"/>
        <v>0</v>
      </c>
      <c r="Q175" s="12">
        <f t="shared" si="207"/>
        <v>0</v>
      </c>
      <c r="R175" s="12">
        <f t="shared" si="208"/>
        <v>0</v>
      </c>
      <c r="S175" s="12">
        <f t="shared" si="209"/>
        <v>0</v>
      </c>
      <c r="T175" s="12">
        <f t="shared" si="210"/>
        <v>78390944</v>
      </c>
      <c r="U175" s="19">
        <f t="shared" si="200"/>
        <v>1280390880</v>
      </c>
    </row>
    <row r="176" spans="2:21" x14ac:dyDescent="0.3">
      <c r="B176" s="11">
        <v>41183</v>
      </c>
      <c r="C176" s="9">
        <v>73176699</v>
      </c>
      <c r="D176" s="9">
        <v>1979243</v>
      </c>
      <c r="E176" s="9">
        <v>0</v>
      </c>
      <c r="F176" s="9">
        <v>0</v>
      </c>
      <c r="G176" s="9">
        <v>0</v>
      </c>
      <c r="H176" s="9">
        <v>-677309</v>
      </c>
      <c r="I176" s="9">
        <v>74478633</v>
      </c>
      <c r="J176" s="9">
        <f t="shared" si="214"/>
        <v>0</v>
      </c>
      <c r="K176" s="21" t="str">
        <f>IF(COUNTIF(I177:$I$389,I176)=0,"","Revisar")</f>
        <v/>
      </c>
      <c r="L176" s="10">
        <v>22639.49</v>
      </c>
      <c r="M176" s="18">
        <f t="shared" si="213"/>
        <v>1278839281</v>
      </c>
      <c r="N176" s="12">
        <f t="shared" si="204"/>
        <v>73176699</v>
      </c>
      <c r="O176" s="12">
        <f t="shared" si="205"/>
        <v>1979243</v>
      </c>
      <c r="P176" s="12">
        <f t="shared" si="206"/>
        <v>0</v>
      </c>
      <c r="Q176" s="12">
        <f t="shared" si="207"/>
        <v>0</v>
      </c>
      <c r="R176" s="12">
        <f t="shared" si="208"/>
        <v>0</v>
      </c>
      <c r="S176" s="12">
        <f t="shared" si="209"/>
        <v>-677309</v>
      </c>
      <c r="T176" s="12">
        <f t="shared" si="210"/>
        <v>74478633</v>
      </c>
      <c r="U176" s="19">
        <f t="shared" si="200"/>
        <v>1278839281</v>
      </c>
    </row>
    <row r="177" spans="2:21" x14ac:dyDescent="0.3">
      <c r="B177" s="11">
        <v>41153</v>
      </c>
      <c r="C177" s="9">
        <v>73069559</v>
      </c>
      <c r="D177" s="9">
        <v>19042598</v>
      </c>
      <c r="E177" s="9">
        <v>712133</v>
      </c>
      <c r="F177" s="9">
        <v>0</v>
      </c>
      <c r="G177" s="9">
        <v>0</v>
      </c>
      <c r="H177" s="9">
        <v>-1357465</v>
      </c>
      <c r="I177" s="9">
        <v>91466825</v>
      </c>
      <c r="J177" s="9">
        <f t="shared" si="214"/>
        <v>0</v>
      </c>
      <c r="K177" s="21" t="str">
        <f>IF(COUNTIF(I178:$I$389,I177)=0,"","Revisar")</f>
        <v/>
      </c>
      <c r="L177" s="10">
        <v>22568.5</v>
      </c>
      <c r="M177" s="18">
        <f t="shared" si="213"/>
        <v>1278043268</v>
      </c>
      <c r="N177" s="12">
        <f t="shared" si="204"/>
        <v>73069559</v>
      </c>
      <c r="O177" s="12">
        <f t="shared" si="205"/>
        <v>19042598</v>
      </c>
      <c r="P177" s="12">
        <f t="shared" si="206"/>
        <v>712133</v>
      </c>
      <c r="Q177" s="12">
        <f t="shared" si="207"/>
        <v>0</v>
      </c>
      <c r="R177" s="12">
        <f t="shared" si="208"/>
        <v>0</v>
      </c>
      <c r="S177" s="12">
        <f t="shared" si="209"/>
        <v>-1357465</v>
      </c>
      <c r="T177" s="12">
        <f t="shared" si="210"/>
        <v>91466825</v>
      </c>
      <c r="U177" s="19">
        <f t="shared" si="200"/>
        <v>1278043268</v>
      </c>
    </row>
    <row r="178" spans="2:21" x14ac:dyDescent="0.3">
      <c r="B178" s="11">
        <v>41122</v>
      </c>
      <c r="C178" s="9">
        <v>74751746</v>
      </c>
      <c r="D178" s="9">
        <v>1630913</v>
      </c>
      <c r="E178" s="9">
        <v>586200</v>
      </c>
      <c r="F178" s="9">
        <v>0</v>
      </c>
      <c r="G178" s="9">
        <v>0</v>
      </c>
      <c r="H178" s="9">
        <v>0</v>
      </c>
      <c r="I178" s="9">
        <v>76968859</v>
      </c>
      <c r="J178" s="9">
        <f t="shared" si="214"/>
        <v>0</v>
      </c>
      <c r="K178" s="21" t="str">
        <f>IF(COUNTIF(I179:$I$389,I178)=0,"","Revisar")</f>
        <v/>
      </c>
      <c r="L178" s="10">
        <v>22559.48</v>
      </c>
      <c r="M178" s="18">
        <f t="shared" si="213"/>
        <v>1277987328</v>
      </c>
      <c r="N178" s="12">
        <f t="shared" si="204"/>
        <v>74751746</v>
      </c>
      <c r="O178" s="12">
        <f t="shared" si="205"/>
        <v>1630913</v>
      </c>
      <c r="P178" s="12">
        <f t="shared" si="206"/>
        <v>586200</v>
      </c>
      <c r="Q178" s="12">
        <f t="shared" si="207"/>
        <v>0</v>
      </c>
      <c r="R178" s="12">
        <f t="shared" si="208"/>
        <v>0</v>
      </c>
      <c r="S178" s="12">
        <f t="shared" si="209"/>
        <v>0</v>
      </c>
      <c r="T178" s="12">
        <f t="shared" si="210"/>
        <v>76968859</v>
      </c>
      <c r="U178" s="19">
        <f t="shared" ref="U178:U241" si="215">SUM(T178:T189)</f>
        <v>1277987328</v>
      </c>
    </row>
    <row r="179" spans="2:21" x14ac:dyDescent="0.3">
      <c r="B179" s="11">
        <v>41091</v>
      </c>
      <c r="C179" s="9">
        <v>74205835</v>
      </c>
      <c r="D179" s="9">
        <v>924894</v>
      </c>
      <c r="E179" s="9">
        <v>0</v>
      </c>
      <c r="F179" s="9">
        <v>0</v>
      </c>
      <c r="G179" s="9">
        <v>0</v>
      </c>
      <c r="H179" s="9">
        <v>0</v>
      </c>
      <c r="I179" s="9">
        <v>75130729</v>
      </c>
      <c r="J179" s="9">
        <f t="shared" si="214"/>
        <v>0</v>
      </c>
      <c r="K179" s="21" t="str">
        <f>IF(COUNTIF(I180:$I$389,I179)=0,"","Revisar")</f>
        <v/>
      </c>
      <c r="L179" s="10">
        <v>22614.21</v>
      </c>
      <c r="M179" s="18">
        <f t="shared" si="213"/>
        <v>1288076155</v>
      </c>
      <c r="N179" s="12">
        <f t="shared" si="204"/>
        <v>74205835</v>
      </c>
      <c r="O179" s="12">
        <f t="shared" si="205"/>
        <v>924894</v>
      </c>
      <c r="P179" s="12">
        <f t="shared" si="206"/>
        <v>0</v>
      </c>
      <c r="Q179" s="12">
        <f t="shared" si="207"/>
        <v>0</v>
      </c>
      <c r="R179" s="12">
        <f t="shared" si="208"/>
        <v>0</v>
      </c>
      <c r="S179" s="12">
        <f t="shared" si="209"/>
        <v>0</v>
      </c>
      <c r="T179" s="12">
        <f t="shared" si="210"/>
        <v>75130729</v>
      </c>
      <c r="U179" s="19">
        <f t="shared" si="215"/>
        <v>1288076155</v>
      </c>
    </row>
    <row r="180" spans="2:21" x14ac:dyDescent="0.3">
      <c r="B180" s="11">
        <v>41061</v>
      </c>
      <c r="C180" s="9">
        <v>74095066</v>
      </c>
      <c r="D180" s="9">
        <v>1781185</v>
      </c>
      <c r="E180" s="9">
        <v>1128771</v>
      </c>
      <c r="F180" s="9">
        <v>259045484</v>
      </c>
      <c r="G180" s="9">
        <v>0</v>
      </c>
      <c r="H180" s="9">
        <v>0</v>
      </c>
      <c r="I180" s="9">
        <v>336050506</v>
      </c>
      <c r="J180" s="9">
        <f t="shared" si="214"/>
        <v>0</v>
      </c>
      <c r="K180" s="21" t="str">
        <f>IF(COUNTIF(I181:$I$389,I180)=0,"","Revisar")</f>
        <v/>
      </c>
      <c r="L180" s="10">
        <v>22627.360000000001</v>
      </c>
      <c r="M180" s="18">
        <f t="shared" si="213"/>
        <v>1297146356</v>
      </c>
      <c r="N180" s="12">
        <f t="shared" si="204"/>
        <v>74095066</v>
      </c>
      <c r="O180" s="12">
        <f t="shared" si="205"/>
        <v>1781185</v>
      </c>
      <c r="P180" s="12">
        <f t="shared" si="206"/>
        <v>1128771</v>
      </c>
      <c r="Q180" s="12">
        <f t="shared" si="207"/>
        <v>259045484</v>
      </c>
      <c r="R180" s="12">
        <f t="shared" si="208"/>
        <v>0</v>
      </c>
      <c r="S180" s="12">
        <f t="shared" si="209"/>
        <v>0</v>
      </c>
      <c r="T180" s="12">
        <f t="shared" si="210"/>
        <v>336050506</v>
      </c>
      <c r="U180" s="19">
        <f t="shared" si="215"/>
        <v>1297146356</v>
      </c>
    </row>
    <row r="181" spans="2:21" x14ac:dyDescent="0.3">
      <c r="B181" s="11">
        <v>41030</v>
      </c>
      <c r="C181" s="9">
        <v>73434776</v>
      </c>
      <c r="D181" s="9">
        <v>743128</v>
      </c>
      <c r="E181" s="9">
        <v>0</v>
      </c>
      <c r="F181" s="9">
        <v>0</v>
      </c>
      <c r="G181" s="9">
        <v>0</v>
      </c>
      <c r="H181" s="9">
        <v>0</v>
      </c>
      <c r="I181" s="9">
        <v>74177904</v>
      </c>
      <c r="J181" s="9">
        <f t="shared" si="214"/>
        <v>0</v>
      </c>
      <c r="K181" s="21" t="str">
        <f>IF(COUNTIF(I182:$I$389,I181)=0,"","Revisar")</f>
        <v/>
      </c>
      <c r="L181" s="10">
        <v>22609.13</v>
      </c>
      <c r="M181" s="18">
        <f t="shared" si="213"/>
        <v>1038268960</v>
      </c>
      <c r="N181" s="12">
        <f t="shared" si="204"/>
        <v>73434776</v>
      </c>
      <c r="O181" s="12">
        <f t="shared" si="205"/>
        <v>743128</v>
      </c>
      <c r="P181" s="12">
        <f t="shared" si="206"/>
        <v>0</v>
      </c>
      <c r="Q181" s="12">
        <f t="shared" si="207"/>
        <v>0</v>
      </c>
      <c r="R181" s="12">
        <f t="shared" si="208"/>
        <v>0</v>
      </c>
      <c r="S181" s="12">
        <f t="shared" si="209"/>
        <v>0</v>
      </c>
      <c r="T181" s="12">
        <f t="shared" si="210"/>
        <v>74177904</v>
      </c>
      <c r="U181" s="19">
        <f t="shared" si="215"/>
        <v>1038268960</v>
      </c>
    </row>
    <row r="182" spans="2:21" x14ac:dyDescent="0.3">
      <c r="B182" s="11">
        <v>41000</v>
      </c>
      <c r="C182" s="9">
        <v>73251740</v>
      </c>
      <c r="D182" s="9">
        <v>3862495</v>
      </c>
      <c r="E182" s="9">
        <v>0</v>
      </c>
      <c r="F182" s="9">
        <v>0</v>
      </c>
      <c r="G182" s="9">
        <v>0</v>
      </c>
      <c r="H182" s="9">
        <v>0</v>
      </c>
      <c r="I182" s="9">
        <v>77114235</v>
      </c>
      <c r="J182" s="9">
        <f t="shared" si="214"/>
        <v>0</v>
      </c>
      <c r="K182" s="21" t="str">
        <f>IF(COUNTIF(I183:$I$389,I182)=0,"","Revisar")</f>
        <v/>
      </c>
      <c r="L182" s="10">
        <v>22568.66</v>
      </c>
      <c r="M182" s="18">
        <f t="shared" si="213"/>
        <v>1045287109</v>
      </c>
      <c r="N182" s="12">
        <f t="shared" si="204"/>
        <v>73251740</v>
      </c>
      <c r="O182" s="12">
        <f t="shared" si="205"/>
        <v>3862495</v>
      </c>
      <c r="P182" s="12">
        <f t="shared" si="206"/>
        <v>0</v>
      </c>
      <c r="Q182" s="12">
        <f t="shared" si="207"/>
        <v>0</v>
      </c>
      <c r="R182" s="12">
        <f t="shared" si="208"/>
        <v>0</v>
      </c>
      <c r="S182" s="12">
        <f t="shared" si="209"/>
        <v>0</v>
      </c>
      <c r="T182" s="12">
        <f t="shared" si="210"/>
        <v>77114235</v>
      </c>
      <c r="U182" s="19">
        <f t="shared" si="215"/>
        <v>1045287109</v>
      </c>
    </row>
    <row r="183" spans="2:21" x14ac:dyDescent="0.3">
      <c r="B183" s="11">
        <v>40969</v>
      </c>
      <c r="C183" s="9">
        <v>73576452</v>
      </c>
      <c r="D183" s="9">
        <v>27380113</v>
      </c>
      <c r="E183" s="9">
        <v>0</v>
      </c>
      <c r="F183" s="9">
        <v>0</v>
      </c>
      <c r="G183" s="9">
        <v>0</v>
      </c>
      <c r="H183" s="9">
        <v>0</v>
      </c>
      <c r="I183" s="9">
        <v>100956565</v>
      </c>
      <c r="J183" s="9">
        <f t="shared" si="214"/>
        <v>0</v>
      </c>
      <c r="K183" s="21" t="str">
        <f>IF(COUNTIF(I184:$I$389,I183)=0,"","Revisar")</f>
        <v/>
      </c>
      <c r="L183" s="10">
        <v>22487.13</v>
      </c>
      <c r="M183" s="18">
        <f t="shared" si="213"/>
        <v>1095535418</v>
      </c>
      <c r="N183" s="12">
        <f t="shared" si="204"/>
        <v>73576452</v>
      </c>
      <c r="O183" s="12">
        <f t="shared" si="205"/>
        <v>27380113</v>
      </c>
      <c r="P183" s="12">
        <f t="shared" si="206"/>
        <v>0</v>
      </c>
      <c r="Q183" s="12">
        <f t="shared" si="207"/>
        <v>0</v>
      </c>
      <c r="R183" s="12">
        <f t="shared" si="208"/>
        <v>0</v>
      </c>
      <c r="S183" s="12">
        <f t="shared" si="209"/>
        <v>0</v>
      </c>
      <c r="T183" s="12">
        <f t="shared" si="210"/>
        <v>100956565</v>
      </c>
      <c r="U183" s="19">
        <f t="shared" si="215"/>
        <v>1095535418</v>
      </c>
    </row>
    <row r="184" spans="2:21" x14ac:dyDescent="0.3">
      <c r="B184" s="11">
        <v>40940</v>
      </c>
      <c r="C184" s="9">
        <v>74275040</v>
      </c>
      <c r="D184" s="9">
        <v>1922022</v>
      </c>
      <c r="E184" s="9">
        <v>0</v>
      </c>
      <c r="F184" s="9">
        <v>0</v>
      </c>
      <c r="G184" s="9">
        <v>0</v>
      </c>
      <c r="H184" s="9">
        <v>0</v>
      </c>
      <c r="I184" s="9">
        <v>76197062</v>
      </c>
      <c r="J184" s="9">
        <f t="shared" si="214"/>
        <v>0</v>
      </c>
      <c r="K184" s="21" t="str">
        <f>IF(COUNTIF(I185:$I$389,I184)=0,"","Revisar")</f>
        <v/>
      </c>
      <c r="L184" s="10">
        <v>22451.95</v>
      </c>
      <c r="M184" s="18">
        <f t="shared" si="213"/>
        <v>1068299960</v>
      </c>
      <c r="N184" s="12">
        <f t="shared" si="204"/>
        <v>74275040</v>
      </c>
      <c r="O184" s="12">
        <f t="shared" si="205"/>
        <v>1922022</v>
      </c>
      <c r="P184" s="12">
        <f t="shared" si="206"/>
        <v>0</v>
      </c>
      <c r="Q184" s="12">
        <f t="shared" si="207"/>
        <v>0</v>
      </c>
      <c r="R184" s="12">
        <f t="shared" si="208"/>
        <v>0</v>
      </c>
      <c r="S184" s="12">
        <f t="shared" si="209"/>
        <v>0</v>
      </c>
      <c r="T184" s="12">
        <f t="shared" si="210"/>
        <v>76197062</v>
      </c>
      <c r="U184" s="19">
        <f t="shared" si="215"/>
        <v>1068299960</v>
      </c>
    </row>
    <row r="185" spans="2:21" x14ac:dyDescent="0.3">
      <c r="B185" s="11">
        <v>40909</v>
      </c>
      <c r="C185" s="9">
        <v>70495588</v>
      </c>
      <c r="D185" s="9">
        <v>2834759</v>
      </c>
      <c r="E185" s="9">
        <v>70000</v>
      </c>
      <c r="F185" s="9">
        <v>0</v>
      </c>
      <c r="G185" s="9">
        <v>0</v>
      </c>
      <c r="H185" s="9">
        <v>0</v>
      </c>
      <c r="I185" s="9">
        <v>73400347</v>
      </c>
      <c r="J185" s="9">
        <f t="shared" si="214"/>
        <v>0</v>
      </c>
      <c r="K185" s="21" t="str">
        <f>IF(COUNTIF(I186:$I$389,I185)=0,"","Revisar")</f>
        <v/>
      </c>
      <c r="L185" s="10">
        <v>22339.279999999999</v>
      </c>
      <c r="M185" s="18">
        <f t="shared" si="213"/>
        <v>1081534263</v>
      </c>
      <c r="N185" s="12">
        <f t="shared" si="204"/>
        <v>70495588</v>
      </c>
      <c r="O185" s="12">
        <f t="shared" si="205"/>
        <v>2834759</v>
      </c>
      <c r="P185" s="12">
        <f t="shared" si="206"/>
        <v>70000</v>
      </c>
      <c r="Q185" s="12">
        <f t="shared" si="207"/>
        <v>0</v>
      </c>
      <c r="R185" s="12">
        <f t="shared" si="208"/>
        <v>0</v>
      </c>
      <c r="S185" s="12">
        <f t="shared" si="209"/>
        <v>0</v>
      </c>
      <c r="T185" s="12">
        <f t="shared" si="210"/>
        <v>73400347</v>
      </c>
      <c r="U185" s="19">
        <f t="shared" si="215"/>
        <v>1081534263</v>
      </c>
    </row>
    <row r="186" spans="2:21" x14ac:dyDescent="0.3">
      <c r="B186" s="11">
        <v>40878</v>
      </c>
      <c r="C186" s="9">
        <v>74897169</v>
      </c>
      <c r="D186" s="9">
        <v>11757413</v>
      </c>
      <c r="E186" s="9">
        <v>6362604</v>
      </c>
      <c r="F186" s="9">
        <v>53041085</v>
      </c>
      <c r="G186" s="9">
        <v>0</v>
      </c>
      <c r="H186" s="9">
        <v>0</v>
      </c>
      <c r="I186" s="9">
        <v>146058271</v>
      </c>
      <c r="J186" s="9">
        <f t="shared" si="214"/>
        <v>0</v>
      </c>
      <c r="K186" s="21" t="str">
        <f>IF(COUNTIF(I187:$I$389,I186)=0,"","Revisar")</f>
        <v/>
      </c>
      <c r="L186" s="10">
        <v>22259.59</v>
      </c>
      <c r="M186" s="18">
        <f t="shared" si="213"/>
        <v>1088199208</v>
      </c>
      <c r="N186" s="12">
        <f t="shared" si="204"/>
        <v>74897169</v>
      </c>
      <c r="O186" s="12">
        <f t="shared" si="205"/>
        <v>11757413</v>
      </c>
      <c r="P186" s="12">
        <f t="shared" si="206"/>
        <v>6362604</v>
      </c>
      <c r="Q186" s="12">
        <f t="shared" si="207"/>
        <v>53041085</v>
      </c>
      <c r="R186" s="12">
        <f t="shared" si="208"/>
        <v>0</v>
      </c>
      <c r="S186" s="12">
        <f t="shared" si="209"/>
        <v>0</v>
      </c>
      <c r="T186" s="12">
        <f t="shared" si="210"/>
        <v>146058271</v>
      </c>
      <c r="U186" s="19">
        <f t="shared" si="215"/>
        <v>1088199208</v>
      </c>
    </row>
    <row r="187" spans="2:21" x14ac:dyDescent="0.3">
      <c r="B187" s="11">
        <v>40848</v>
      </c>
      <c r="C187" s="9">
        <v>72592828</v>
      </c>
      <c r="D187" s="9">
        <v>4246517</v>
      </c>
      <c r="E187" s="9">
        <v>0</v>
      </c>
      <c r="F187" s="9">
        <v>0</v>
      </c>
      <c r="G187" s="9">
        <v>0</v>
      </c>
      <c r="H187" s="9">
        <v>0</v>
      </c>
      <c r="I187" s="9">
        <v>76839345</v>
      </c>
      <c r="J187" s="9">
        <f t="shared" si="214"/>
        <v>0</v>
      </c>
      <c r="K187" s="21" t="str">
        <f>IF(COUNTIF(I188:$I$389,I187)=0,"","Revisar")</f>
        <v/>
      </c>
      <c r="L187" s="10">
        <v>22158.1</v>
      </c>
      <c r="M187" s="18">
        <f t="shared" si="213"/>
        <v>1022266178</v>
      </c>
      <c r="N187" s="12">
        <f t="shared" si="204"/>
        <v>72592828</v>
      </c>
      <c r="O187" s="12">
        <f t="shared" si="205"/>
        <v>4246517</v>
      </c>
      <c r="P187" s="12">
        <f t="shared" si="206"/>
        <v>0</v>
      </c>
      <c r="Q187" s="12">
        <f t="shared" si="207"/>
        <v>0</v>
      </c>
      <c r="R187" s="12">
        <f t="shared" si="208"/>
        <v>0</v>
      </c>
      <c r="S187" s="12">
        <f t="shared" si="209"/>
        <v>0</v>
      </c>
      <c r="T187" s="12">
        <f t="shared" si="210"/>
        <v>76839345</v>
      </c>
      <c r="U187" s="19">
        <f t="shared" si="215"/>
        <v>1022266178</v>
      </c>
    </row>
    <row r="188" spans="2:21" x14ac:dyDescent="0.3">
      <c r="B188" s="11">
        <v>40817</v>
      </c>
      <c r="C188" s="9">
        <v>72286136</v>
      </c>
      <c r="D188" s="9">
        <v>1303813</v>
      </c>
      <c r="E188" s="9">
        <v>92671</v>
      </c>
      <c r="F188" s="9">
        <v>0</v>
      </c>
      <c r="G188" s="9">
        <v>0</v>
      </c>
      <c r="H188" s="9">
        <v>0</v>
      </c>
      <c r="I188" s="9">
        <v>73682620</v>
      </c>
      <c r="J188" s="9">
        <f t="shared" si="214"/>
        <v>0</v>
      </c>
      <c r="K188" s="21" t="str">
        <f>IF(COUNTIF(I189:$I$389,I188)=0,"","Revisar")</f>
        <v/>
      </c>
      <c r="L188" s="10">
        <v>22047.15</v>
      </c>
      <c r="M188" s="18">
        <f t="shared" si="213"/>
        <v>1018344234</v>
      </c>
      <c r="N188" s="12">
        <f t="shared" ref="N188:N251" si="216">IF($B$6=$B$7,C188/$L188,C188)</f>
        <v>72286136</v>
      </c>
      <c r="O188" s="12">
        <f t="shared" ref="O188:O251" si="217">IF($B$6=$B$7,D188/$L188,D188)</f>
        <v>1303813</v>
      </c>
      <c r="P188" s="12">
        <f t="shared" ref="P188:P251" si="218">IF($B$6=$B$7,E188/$L188,E188)</f>
        <v>92671</v>
      </c>
      <c r="Q188" s="12">
        <f t="shared" ref="Q188:Q251" si="219">IF($B$6=$B$7,F188/$L188,F188)</f>
        <v>0</v>
      </c>
      <c r="R188" s="12">
        <f t="shared" ref="R188:R251" si="220">IF($B$6=$B$7,G188/$L188,G188)</f>
        <v>0</v>
      </c>
      <c r="S188" s="12">
        <f t="shared" ref="S188:S251" si="221">IF($B$6=$B$7,H188/$L188,H188)</f>
        <v>0</v>
      </c>
      <c r="T188" s="12">
        <f t="shared" ref="T188:T251" si="222">IF($B$6=$B$7,I188/$L188,I188)</f>
        <v>73682620</v>
      </c>
      <c r="U188" s="19">
        <f t="shared" si="215"/>
        <v>1018344234</v>
      </c>
    </row>
    <row r="189" spans="2:21" x14ac:dyDescent="0.3">
      <c r="B189" s="11">
        <v>40787</v>
      </c>
      <c r="C189" s="9">
        <v>75642762</v>
      </c>
      <c r="D189" s="9">
        <v>15344418</v>
      </c>
      <c r="E189" s="9">
        <v>423705</v>
      </c>
      <c r="F189" s="9">
        <v>0</v>
      </c>
      <c r="G189" s="9">
        <v>0</v>
      </c>
      <c r="H189" s="9">
        <v>0</v>
      </c>
      <c r="I189" s="9">
        <v>91410885</v>
      </c>
      <c r="J189" s="9">
        <f t="shared" si="214"/>
        <v>0</v>
      </c>
      <c r="K189" s="21" t="str">
        <f>IF(COUNTIF(I190:$I$389,I189)=0,"","Revisar")</f>
        <v/>
      </c>
      <c r="L189" s="10">
        <v>21990.71</v>
      </c>
      <c r="M189" s="18">
        <f t="shared" si="213"/>
        <v>1234519577</v>
      </c>
      <c r="N189" s="12">
        <f t="shared" si="216"/>
        <v>75642762</v>
      </c>
      <c r="O189" s="12">
        <f t="shared" si="217"/>
        <v>15344418</v>
      </c>
      <c r="P189" s="12">
        <f t="shared" si="218"/>
        <v>423705</v>
      </c>
      <c r="Q189" s="12">
        <f t="shared" si="219"/>
        <v>0</v>
      </c>
      <c r="R189" s="12">
        <f t="shared" si="220"/>
        <v>0</v>
      </c>
      <c r="S189" s="12">
        <f t="shared" si="221"/>
        <v>0</v>
      </c>
      <c r="T189" s="12">
        <f t="shared" si="222"/>
        <v>91410885</v>
      </c>
      <c r="U189" s="19">
        <f t="shared" si="215"/>
        <v>1234519577</v>
      </c>
    </row>
    <row r="190" spans="2:21" x14ac:dyDescent="0.3">
      <c r="B190" s="11">
        <v>40756</v>
      </c>
      <c r="C190" s="9">
        <v>71636490</v>
      </c>
      <c r="D190" s="9">
        <v>13367235</v>
      </c>
      <c r="E190" s="9">
        <v>2053961</v>
      </c>
      <c r="F190" s="9">
        <v>0</v>
      </c>
      <c r="G190" s="9">
        <v>0</v>
      </c>
      <c r="H190" s="9">
        <v>0</v>
      </c>
      <c r="I190" s="9">
        <v>87057686</v>
      </c>
      <c r="J190" s="9">
        <f t="shared" ref="J190:J221" si="223">I190-SUM(C190:H190)</f>
        <v>0</v>
      </c>
      <c r="K190" s="21" t="str">
        <f>IF(COUNTIF(I191:$I$389,I190)=0,"","Revisar")</f>
        <v/>
      </c>
      <c r="L190" s="10">
        <v>21964.21</v>
      </c>
      <c r="M190" s="18">
        <f t="shared" si="213"/>
        <v>1613143753</v>
      </c>
      <c r="N190" s="12">
        <f t="shared" si="216"/>
        <v>71636490</v>
      </c>
      <c r="O190" s="12">
        <f t="shared" si="217"/>
        <v>13367235</v>
      </c>
      <c r="P190" s="12">
        <f t="shared" si="218"/>
        <v>2053961</v>
      </c>
      <c r="Q190" s="12">
        <f t="shared" si="219"/>
        <v>0</v>
      </c>
      <c r="R190" s="12">
        <f t="shared" si="220"/>
        <v>0</v>
      </c>
      <c r="S190" s="12">
        <f t="shared" si="221"/>
        <v>0</v>
      </c>
      <c r="T190" s="12">
        <f t="shared" si="222"/>
        <v>87057686</v>
      </c>
      <c r="U190" s="19">
        <f t="shared" si="215"/>
        <v>1613143753</v>
      </c>
    </row>
    <row r="191" spans="2:21" x14ac:dyDescent="0.3">
      <c r="B191" s="11">
        <v>40725</v>
      </c>
      <c r="C191" s="9">
        <v>71454257</v>
      </c>
      <c r="D191" s="9">
        <v>7466706</v>
      </c>
      <c r="E191" s="9">
        <v>5279967</v>
      </c>
      <c r="F191" s="9">
        <v>0</v>
      </c>
      <c r="G191" s="9">
        <v>0</v>
      </c>
      <c r="H191" s="9">
        <v>0</v>
      </c>
      <c r="I191" s="9">
        <v>84200930</v>
      </c>
      <c r="J191" s="9">
        <f t="shared" si="223"/>
        <v>0</v>
      </c>
      <c r="K191" s="21" t="str">
        <f>IF(COUNTIF(I192:$I$389,I191)=0,"","Revisar")</f>
        <v/>
      </c>
      <c r="L191" s="10">
        <v>21924.61</v>
      </c>
      <c r="M191" s="18">
        <f t="shared" ref="M191:M254" si="224">SUM(T191:T202)</f>
        <v>1600710060</v>
      </c>
      <c r="N191" s="12">
        <f t="shared" si="216"/>
        <v>71454257</v>
      </c>
      <c r="O191" s="12">
        <f t="shared" si="217"/>
        <v>7466706</v>
      </c>
      <c r="P191" s="12">
        <f t="shared" si="218"/>
        <v>5279967</v>
      </c>
      <c r="Q191" s="12">
        <f t="shared" si="219"/>
        <v>0</v>
      </c>
      <c r="R191" s="12">
        <f t="shared" si="220"/>
        <v>0</v>
      </c>
      <c r="S191" s="12">
        <f t="shared" si="221"/>
        <v>0</v>
      </c>
      <c r="T191" s="12">
        <f t="shared" si="222"/>
        <v>84200930</v>
      </c>
      <c r="U191" s="19">
        <f t="shared" si="215"/>
        <v>1600710060</v>
      </c>
    </row>
    <row r="192" spans="2:21" x14ac:dyDescent="0.3">
      <c r="B192" s="11">
        <v>40695</v>
      </c>
      <c r="C192" s="9">
        <v>71190293</v>
      </c>
      <c r="D192" s="9">
        <v>5846650</v>
      </c>
      <c r="E192" s="9">
        <v>136167</v>
      </c>
      <c r="F192" s="9">
        <v>0</v>
      </c>
      <c r="G192" s="9">
        <v>0</v>
      </c>
      <c r="H192" s="9">
        <v>0</v>
      </c>
      <c r="I192" s="9">
        <v>77173110</v>
      </c>
      <c r="J192" s="9">
        <f t="shared" si="223"/>
        <v>0</v>
      </c>
      <c r="K192" s="21" t="str">
        <f>IF(COUNTIF(I193:$I$389,I192)=0,"","Revisar")</f>
        <v/>
      </c>
      <c r="L192" s="10">
        <v>21846.25</v>
      </c>
      <c r="M192" s="18">
        <f t="shared" si="224"/>
        <v>1590627219</v>
      </c>
      <c r="N192" s="12">
        <f t="shared" si="216"/>
        <v>71190293</v>
      </c>
      <c r="O192" s="12">
        <f t="shared" si="217"/>
        <v>5846650</v>
      </c>
      <c r="P192" s="12">
        <f t="shared" si="218"/>
        <v>136167</v>
      </c>
      <c r="Q192" s="12">
        <f t="shared" si="219"/>
        <v>0</v>
      </c>
      <c r="R192" s="12">
        <f t="shared" si="220"/>
        <v>0</v>
      </c>
      <c r="S192" s="12">
        <f t="shared" si="221"/>
        <v>0</v>
      </c>
      <c r="T192" s="12">
        <f t="shared" si="222"/>
        <v>77173110</v>
      </c>
      <c r="U192" s="19">
        <f t="shared" si="215"/>
        <v>1590627219</v>
      </c>
    </row>
    <row r="193" spans="2:21" x14ac:dyDescent="0.3">
      <c r="B193" s="11">
        <v>40664</v>
      </c>
      <c r="C193" s="9">
        <v>70881467</v>
      </c>
      <c r="D193" s="9">
        <v>10314586</v>
      </c>
      <c r="E193" s="9">
        <v>0</v>
      </c>
      <c r="F193" s="9">
        <v>0</v>
      </c>
      <c r="G193" s="9">
        <v>0</v>
      </c>
      <c r="H193" s="9">
        <v>0</v>
      </c>
      <c r="I193" s="9">
        <v>81196053</v>
      </c>
      <c r="J193" s="9">
        <f t="shared" si="223"/>
        <v>0</v>
      </c>
      <c r="K193" s="21" t="str">
        <f>IF(COUNTIF(I194:$I$389,I193)=0,"","Revisar")</f>
        <v/>
      </c>
      <c r="L193" s="10">
        <v>21776.14</v>
      </c>
      <c r="M193" s="18">
        <f t="shared" si="224"/>
        <v>1584523356</v>
      </c>
      <c r="N193" s="12">
        <f t="shared" si="216"/>
        <v>70881467</v>
      </c>
      <c r="O193" s="12">
        <f t="shared" si="217"/>
        <v>10314586</v>
      </c>
      <c r="P193" s="12">
        <f t="shared" si="218"/>
        <v>0</v>
      </c>
      <c r="Q193" s="12">
        <f t="shared" si="219"/>
        <v>0</v>
      </c>
      <c r="R193" s="12">
        <f t="shared" si="220"/>
        <v>0</v>
      </c>
      <c r="S193" s="12">
        <f t="shared" si="221"/>
        <v>0</v>
      </c>
      <c r="T193" s="12">
        <f t="shared" si="222"/>
        <v>81196053</v>
      </c>
      <c r="U193" s="19">
        <f t="shared" si="215"/>
        <v>1584523356</v>
      </c>
    </row>
    <row r="194" spans="2:21" x14ac:dyDescent="0.3">
      <c r="B194" s="11">
        <v>40634</v>
      </c>
      <c r="C194" s="9">
        <v>71894143</v>
      </c>
      <c r="D194" s="9">
        <v>54503253</v>
      </c>
      <c r="E194" s="9">
        <v>965148</v>
      </c>
      <c r="F194" s="9">
        <v>0</v>
      </c>
      <c r="G194" s="9">
        <v>0</v>
      </c>
      <c r="H194" s="9">
        <v>0</v>
      </c>
      <c r="I194" s="9">
        <v>127362544</v>
      </c>
      <c r="J194" s="9">
        <f t="shared" si="223"/>
        <v>0</v>
      </c>
      <c r="K194" s="21" t="str">
        <f>IF(COUNTIF(I195:$I$389,I194)=0,"","Revisar")</f>
        <v/>
      </c>
      <c r="L194" s="10">
        <v>21625.23</v>
      </c>
      <c r="M194" s="18">
        <f t="shared" si="224"/>
        <v>1573832726</v>
      </c>
      <c r="N194" s="12">
        <f t="shared" si="216"/>
        <v>71894143</v>
      </c>
      <c r="O194" s="12">
        <f t="shared" si="217"/>
        <v>54503253</v>
      </c>
      <c r="P194" s="12">
        <f t="shared" si="218"/>
        <v>965148</v>
      </c>
      <c r="Q194" s="12">
        <f t="shared" si="219"/>
        <v>0</v>
      </c>
      <c r="R194" s="12">
        <f t="shared" si="220"/>
        <v>0</v>
      </c>
      <c r="S194" s="12">
        <f t="shared" si="221"/>
        <v>0</v>
      </c>
      <c r="T194" s="12">
        <f t="shared" si="222"/>
        <v>127362544</v>
      </c>
      <c r="U194" s="19">
        <f t="shared" si="215"/>
        <v>1573832726</v>
      </c>
    </row>
    <row r="195" spans="2:21" x14ac:dyDescent="0.3">
      <c r="B195" s="11">
        <v>40603</v>
      </c>
      <c r="C195" s="9">
        <v>70795062</v>
      </c>
      <c r="D195" s="9">
        <v>2178215</v>
      </c>
      <c r="E195" s="9">
        <v>747830</v>
      </c>
      <c r="F195" s="9">
        <v>0</v>
      </c>
      <c r="G195" s="9">
        <v>0</v>
      </c>
      <c r="H195" s="9">
        <v>0</v>
      </c>
      <c r="I195" s="9">
        <v>73721107</v>
      </c>
      <c r="J195" s="9">
        <f t="shared" si="223"/>
        <v>0</v>
      </c>
      <c r="K195" s="21" t="str">
        <f>IF(COUNTIF(I196:$I$389,I195)=0,"","Revisar")</f>
        <v/>
      </c>
      <c r="L195" s="10">
        <v>21556.02</v>
      </c>
      <c r="M195" s="18">
        <f t="shared" si="224"/>
        <v>1530998434</v>
      </c>
      <c r="N195" s="12">
        <f t="shared" si="216"/>
        <v>70795062</v>
      </c>
      <c r="O195" s="12">
        <f t="shared" si="217"/>
        <v>2178215</v>
      </c>
      <c r="P195" s="12">
        <f t="shared" si="218"/>
        <v>747830</v>
      </c>
      <c r="Q195" s="12">
        <f t="shared" si="219"/>
        <v>0</v>
      </c>
      <c r="R195" s="12">
        <f t="shared" si="220"/>
        <v>0</v>
      </c>
      <c r="S195" s="12">
        <f t="shared" si="221"/>
        <v>0</v>
      </c>
      <c r="T195" s="12">
        <f t="shared" si="222"/>
        <v>73721107</v>
      </c>
      <c r="U195" s="19">
        <f t="shared" si="215"/>
        <v>1530998434</v>
      </c>
    </row>
    <row r="196" spans="2:21" x14ac:dyDescent="0.3">
      <c r="B196" s="11">
        <v>40575</v>
      </c>
      <c r="C196" s="9">
        <v>72139782</v>
      </c>
      <c r="D196" s="9">
        <v>15900327</v>
      </c>
      <c r="E196" s="9">
        <v>1391256</v>
      </c>
      <c r="F196" s="9">
        <v>0</v>
      </c>
      <c r="G196" s="9">
        <v>0</v>
      </c>
      <c r="H196" s="9">
        <v>0</v>
      </c>
      <c r="I196" s="9">
        <v>89431365</v>
      </c>
      <c r="J196" s="9">
        <f t="shared" si="223"/>
        <v>0</v>
      </c>
      <c r="K196" s="21" t="str">
        <f>IF(COUNTIF(I197:$I$389,I196)=0,"","Revisar")</f>
        <v/>
      </c>
      <c r="L196" s="10">
        <v>21497.03</v>
      </c>
      <c r="M196" s="18">
        <f t="shared" si="224"/>
        <v>1531533989</v>
      </c>
      <c r="N196" s="12">
        <f t="shared" si="216"/>
        <v>72139782</v>
      </c>
      <c r="O196" s="12">
        <f t="shared" si="217"/>
        <v>15900327</v>
      </c>
      <c r="P196" s="12">
        <f t="shared" si="218"/>
        <v>1391256</v>
      </c>
      <c r="Q196" s="12">
        <f t="shared" si="219"/>
        <v>0</v>
      </c>
      <c r="R196" s="12">
        <f t="shared" si="220"/>
        <v>0</v>
      </c>
      <c r="S196" s="12">
        <f t="shared" si="221"/>
        <v>0</v>
      </c>
      <c r="T196" s="12">
        <f t="shared" si="222"/>
        <v>89431365</v>
      </c>
      <c r="U196" s="19">
        <f t="shared" si="215"/>
        <v>1531533989</v>
      </c>
    </row>
    <row r="197" spans="2:21" x14ac:dyDescent="0.3">
      <c r="B197" s="11">
        <v>40544</v>
      </c>
      <c r="C197" s="9">
        <v>65824044</v>
      </c>
      <c r="D197" s="9">
        <v>2794544</v>
      </c>
      <c r="E197" s="9">
        <v>11446704</v>
      </c>
      <c r="F197" s="9">
        <v>0</v>
      </c>
      <c r="G197" s="9">
        <v>0</v>
      </c>
      <c r="H197" s="9">
        <v>0</v>
      </c>
      <c r="I197" s="9">
        <v>80065292</v>
      </c>
      <c r="J197" s="9">
        <f t="shared" si="223"/>
        <v>0</v>
      </c>
      <c r="K197" s="21" t="str">
        <f>IF(COUNTIF(I198:$I$389,I197)=0,"","Revisar")</f>
        <v/>
      </c>
      <c r="L197" s="10">
        <v>21465.93</v>
      </c>
      <c r="M197" s="18">
        <f t="shared" si="224"/>
        <v>1521105608</v>
      </c>
      <c r="N197" s="12">
        <f t="shared" si="216"/>
        <v>65824044</v>
      </c>
      <c r="O197" s="12">
        <f t="shared" si="217"/>
        <v>2794544</v>
      </c>
      <c r="P197" s="12">
        <f t="shared" si="218"/>
        <v>11446704</v>
      </c>
      <c r="Q197" s="12">
        <f t="shared" si="219"/>
        <v>0</v>
      </c>
      <c r="R197" s="12">
        <f t="shared" si="220"/>
        <v>0</v>
      </c>
      <c r="S197" s="12">
        <f t="shared" si="221"/>
        <v>0</v>
      </c>
      <c r="T197" s="12">
        <f t="shared" si="222"/>
        <v>80065292</v>
      </c>
      <c r="U197" s="19">
        <f t="shared" si="215"/>
        <v>1521105608</v>
      </c>
    </row>
    <row r="198" spans="2:21" x14ac:dyDescent="0.3">
      <c r="B198" s="11">
        <v>40513</v>
      </c>
      <c r="C198" s="9">
        <v>71032692</v>
      </c>
      <c r="D198" s="9">
        <v>8307880</v>
      </c>
      <c r="E198" s="9">
        <v>784669</v>
      </c>
      <c r="F198" s="9">
        <v>0</v>
      </c>
      <c r="G198" s="9">
        <v>0</v>
      </c>
      <c r="H198" s="9">
        <v>0</v>
      </c>
      <c r="I198" s="9">
        <v>80125241</v>
      </c>
      <c r="J198" s="9">
        <f t="shared" si="223"/>
        <v>0</v>
      </c>
      <c r="K198" s="21" t="str">
        <f>IF(COUNTIF(I199:$I$389,I198)=0,"","Revisar")</f>
        <v/>
      </c>
      <c r="L198" s="10">
        <v>21444.49</v>
      </c>
      <c r="M198" s="18">
        <f t="shared" si="224"/>
        <v>1511238857</v>
      </c>
      <c r="N198" s="12">
        <f t="shared" si="216"/>
        <v>71032692</v>
      </c>
      <c r="O198" s="12">
        <f t="shared" si="217"/>
        <v>8307880</v>
      </c>
      <c r="P198" s="12">
        <f t="shared" si="218"/>
        <v>784669</v>
      </c>
      <c r="Q198" s="12">
        <f t="shared" si="219"/>
        <v>0</v>
      </c>
      <c r="R198" s="12">
        <f t="shared" si="220"/>
        <v>0</v>
      </c>
      <c r="S198" s="12">
        <f t="shared" si="221"/>
        <v>0</v>
      </c>
      <c r="T198" s="12">
        <f t="shared" si="222"/>
        <v>80125241</v>
      </c>
      <c r="U198" s="19">
        <f t="shared" si="215"/>
        <v>1511238857</v>
      </c>
    </row>
    <row r="199" spans="2:21" x14ac:dyDescent="0.3">
      <c r="B199" s="11">
        <v>40483</v>
      </c>
      <c r="C199" s="9">
        <v>70342709</v>
      </c>
      <c r="D199" s="9">
        <v>2574692</v>
      </c>
      <c r="E199" s="9">
        <v>0</v>
      </c>
      <c r="F199" s="9">
        <v>0</v>
      </c>
      <c r="G199" s="9">
        <v>0</v>
      </c>
      <c r="H199" s="9">
        <v>0</v>
      </c>
      <c r="I199" s="9">
        <v>72917401</v>
      </c>
      <c r="J199" s="9">
        <f t="shared" si="223"/>
        <v>0</v>
      </c>
      <c r="K199" s="21" t="str">
        <f>IF(COUNTIF(I200:$I$389,I199)=0,"","Revisar")</f>
        <v/>
      </c>
      <c r="L199" s="10">
        <v>21423.200000000001</v>
      </c>
      <c r="M199" s="18">
        <f t="shared" si="224"/>
        <v>1505836777</v>
      </c>
      <c r="N199" s="12">
        <f t="shared" si="216"/>
        <v>70342709</v>
      </c>
      <c r="O199" s="12">
        <f t="shared" si="217"/>
        <v>2574692</v>
      </c>
      <c r="P199" s="12">
        <f t="shared" si="218"/>
        <v>0</v>
      </c>
      <c r="Q199" s="12">
        <f t="shared" si="219"/>
        <v>0</v>
      </c>
      <c r="R199" s="12">
        <f t="shared" si="220"/>
        <v>0</v>
      </c>
      <c r="S199" s="12">
        <f t="shared" si="221"/>
        <v>0</v>
      </c>
      <c r="T199" s="12">
        <f t="shared" si="222"/>
        <v>72917401</v>
      </c>
      <c r="U199" s="19">
        <f t="shared" si="215"/>
        <v>1505836777</v>
      </c>
    </row>
    <row r="200" spans="2:21" x14ac:dyDescent="0.3">
      <c r="B200" s="11">
        <v>40452</v>
      </c>
      <c r="C200" s="9">
        <v>71041068</v>
      </c>
      <c r="D200" s="9">
        <v>10989616</v>
      </c>
      <c r="E200" s="9">
        <v>121333</v>
      </c>
      <c r="F200" s="9">
        <v>207705946</v>
      </c>
      <c r="G200" s="9">
        <v>0</v>
      </c>
      <c r="H200" s="9">
        <v>0</v>
      </c>
      <c r="I200" s="9">
        <v>289857963</v>
      </c>
      <c r="J200" s="9">
        <f t="shared" si="223"/>
        <v>0</v>
      </c>
      <c r="K200" s="21" t="str">
        <f>IF(COUNTIF(I201:$I$389,I200)=0,"","Revisar")</f>
        <v/>
      </c>
      <c r="L200" s="10">
        <v>21350.080000000002</v>
      </c>
      <c r="M200" s="18">
        <f t="shared" si="224"/>
        <v>1524746262</v>
      </c>
      <c r="N200" s="12">
        <f t="shared" si="216"/>
        <v>71041068</v>
      </c>
      <c r="O200" s="12">
        <f t="shared" si="217"/>
        <v>10989616</v>
      </c>
      <c r="P200" s="12">
        <f t="shared" si="218"/>
        <v>121333</v>
      </c>
      <c r="Q200" s="12">
        <f t="shared" si="219"/>
        <v>207705946</v>
      </c>
      <c r="R200" s="12">
        <f t="shared" si="220"/>
        <v>0</v>
      </c>
      <c r="S200" s="12">
        <f t="shared" si="221"/>
        <v>0</v>
      </c>
      <c r="T200" s="12">
        <f t="shared" si="222"/>
        <v>289857963</v>
      </c>
      <c r="U200" s="19">
        <f t="shared" si="215"/>
        <v>1524746262</v>
      </c>
    </row>
    <row r="201" spans="2:21" x14ac:dyDescent="0.3">
      <c r="B201" s="11">
        <v>40422</v>
      </c>
      <c r="C201" s="9">
        <v>69840632</v>
      </c>
      <c r="D201" s="9">
        <v>11317649</v>
      </c>
      <c r="E201" s="9">
        <v>18300</v>
      </c>
      <c r="F201" s="9">
        <v>388858480</v>
      </c>
      <c r="G201" s="9">
        <v>0</v>
      </c>
      <c r="H201" s="9">
        <v>0</v>
      </c>
      <c r="I201" s="9">
        <v>470035061</v>
      </c>
      <c r="J201" s="9">
        <f t="shared" si="223"/>
        <v>0</v>
      </c>
      <c r="K201" s="21" t="str">
        <f>IF(COUNTIF(I202:$I$389,I201)=0,"","Revisar")</f>
        <v/>
      </c>
      <c r="L201" s="10">
        <v>21350.67</v>
      </c>
      <c r="M201" s="18">
        <f t="shared" si="224"/>
        <v>1313813310</v>
      </c>
      <c r="N201" s="12">
        <f t="shared" si="216"/>
        <v>69840632</v>
      </c>
      <c r="O201" s="12">
        <f t="shared" si="217"/>
        <v>11317649</v>
      </c>
      <c r="P201" s="12">
        <f t="shared" si="218"/>
        <v>18300</v>
      </c>
      <c r="Q201" s="12">
        <f t="shared" si="219"/>
        <v>388858480</v>
      </c>
      <c r="R201" s="12">
        <f t="shared" si="220"/>
        <v>0</v>
      </c>
      <c r="S201" s="12">
        <f t="shared" si="221"/>
        <v>0</v>
      </c>
      <c r="T201" s="12">
        <f t="shared" si="222"/>
        <v>470035061</v>
      </c>
      <c r="U201" s="19">
        <f t="shared" si="215"/>
        <v>1313813310</v>
      </c>
    </row>
    <row r="202" spans="2:21" x14ac:dyDescent="0.3">
      <c r="B202" s="11">
        <v>40391</v>
      </c>
      <c r="C202" s="9">
        <v>69722474</v>
      </c>
      <c r="D202" s="9">
        <v>3784751</v>
      </c>
      <c r="E202" s="9">
        <v>1116768</v>
      </c>
      <c r="F202" s="9">
        <v>0</v>
      </c>
      <c r="G202" s="9">
        <v>0</v>
      </c>
      <c r="H202" s="9">
        <v>0</v>
      </c>
      <c r="I202" s="9">
        <v>74623993</v>
      </c>
      <c r="J202" s="9">
        <f t="shared" si="223"/>
        <v>0</v>
      </c>
      <c r="K202" s="21" t="str">
        <f>IF(COUNTIF(I203:$I$389,I202)=0,"","Revisar")</f>
        <v/>
      </c>
      <c r="L202" s="10">
        <v>21252.16</v>
      </c>
      <c r="M202" s="18">
        <f t="shared" si="224"/>
        <v>1289932500</v>
      </c>
      <c r="N202" s="12">
        <f t="shared" si="216"/>
        <v>69722474</v>
      </c>
      <c r="O202" s="12">
        <f t="shared" si="217"/>
        <v>3784751</v>
      </c>
      <c r="P202" s="12">
        <f t="shared" si="218"/>
        <v>1116768</v>
      </c>
      <c r="Q202" s="12">
        <f t="shared" si="219"/>
        <v>0</v>
      </c>
      <c r="R202" s="12">
        <f t="shared" si="220"/>
        <v>0</v>
      </c>
      <c r="S202" s="12">
        <f t="shared" si="221"/>
        <v>0</v>
      </c>
      <c r="T202" s="12">
        <f t="shared" si="222"/>
        <v>74623993</v>
      </c>
      <c r="U202" s="19">
        <f t="shared" si="215"/>
        <v>1289932500</v>
      </c>
    </row>
    <row r="203" spans="2:21" x14ac:dyDescent="0.3">
      <c r="B203" s="11">
        <v>40360</v>
      </c>
      <c r="C203" s="9">
        <v>69648235</v>
      </c>
      <c r="D203" s="9">
        <v>3597021</v>
      </c>
      <c r="E203" s="9">
        <v>872833</v>
      </c>
      <c r="F203" s="9">
        <v>0</v>
      </c>
      <c r="G203" s="9">
        <v>0</v>
      </c>
      <c r="H203" s="9">
        <v>0</v>
      </c>
      <c r="I203" s="9">
        <v>74118089</v>
      </c>
      <c r="J203" s="9">
        <f t="shared" si="223"/>
        <v>0</v>
      </c>
      <c r="K203" s="21" t="str">
        <f>IF(COUNTIF(I204:$I$389,I203)=0,"","Revisar")</f>
        <v/>
      </c>
      <c r="L203" s="10">
        <v>21227.57</v>
      </c>
      <c r="M203" s="18">
        <f t="shared" si="224"/>
        <v>1306403870</v>
      </c>
      <c r="N203" s="12">
        <f t="shared" si="216"/>
        <v>69648235</v>
      </c>
      <c r="O203" s="12">
        <f t="shared" si="217"/>
        <v>3597021</v>
      </c>
      <c r="P203" s="12">
        <f t="shared" si="218"/>
        <v>872833</v>
      </c>
      <c r="Q203" s="12">
        <f t="shared" si="219"/>
        <v>0</v>
      </c>
      <c r="R203" s="12">
        <f t="shared" si="220"/>
        <v>0</v>
      </c>
      <c r="S203" s="12">
        <f t="shared" si="221"/>
        <v>0</v>
      </c>
      <c r="T203" s="12">
        <f t="shared" si="222"/>
        <v>74118089</v>
      </c>
      <c r="U203" s="19">
        <f t="shared" si="215"/>
        <v>1306403870</v>
      </c>
    </row>
    <row r="204" spans="2:21" x14ac:dyDescent="0.3">
      <c r="B204" s="11">
        <v>40330</v>
      </c>
      <c r="C204" s="9">
        <v>69355312</v>
      </c>
      <c r="D204" s="9">
        <v>1662744</v>
      </c>
      <c r="E204" s="9">
        <v>51191</v>
      </c>
      <c r="F204" s="9">
        <v>0</v>
      </c>
      <c r="G204" s="9">
        <v>0</v>
      </c>
      <c r="H204" s="9">
        <v>0</v>
      </c>
      <c r="I204" s="9">
        <v>71069247</v>
      </c>
      <c r="J204" s="9">
        <f t="shared" si="223"/>
        <v>0</v>
      </c>
      <c r="K204" s="21" t="str">
        <f>IF(COUNTIF(I205:$I$389,I204)=0,"","Revisar")</f>
        <v/>
      </c>
      <c r="L204" s="10">
        <v>21159.89</v>
      </c>
      <c r="M204" s="18">
        <f t="shared" si="224"/>
        <v>1498416558</v>
      </c>
      <c r="N204" s="12">
        <f t="shared" si="216"/>
        <v>69355312</v>
      </c>
      <c r="O204" s="12">
        <f t="shared" si="217"/>
        <v>1662744</v>
      </c>
      <c r="P204" s="12">
        <f t="shared" si="218"/>
        <v>51191</v>
      </c>
      <c r="Q204" s="12">
        <f t="shared" si="219"/>
        <v>0</v>
      </c>
      <c r="R204" s="12">
        <f t="shared" si="220"/>
        <v>0</v>
      </c>
      <c r="S204" s="12">
        <f t="shared" si="221"/>
        <v>0</v>
      </c>
      <c r="T204" s="12">
        <f t="shared" si="222"/>
        <v>71069247</v>
      </c>
      <c r="U204" s="19">
        <f t="shared" si="215"/>
        <v>1498416558</v>
      </c>
    </row>
    <row r="205" spans="2:21" x14ac:dyDescent="0.3">
      <c r="B205" s="11">
        <v>40299</v>
      </c>
      <c r="C205" s="9">
        <v>69711680</v>
      </c>
      <c r="D205" s="9">
        <v>691305</v>
      </c>
      <c r="E205" s="9">
        <v>102438</v>
      </c>
      <c r="F205" s="9">
        <v>0</v>
      </c>
      <c r="G205" s="9">
        <v>0</v>
      </c>
      <c r="H205" s="9">
        <v>0</v>
      </c>
      <c r="I205" s="9">
        <v>70505423</v>
      </c>
      <c r="J205" s="9">
        <f t="shared" si="223"/>
        <v>0</v>
      </c>
      <c r="K205" s="21" t="str">
        <f>IF(COUNTIF(I206:$I$389,I205)=0,"","Revisar")</f>
        <v/>
      </c>
      <c r="L205" s="10">
        <v>21058.13</v>
      </c>
      <c r="M205" s="18">
        <f t="shared" si="224"/>
        <v>1579512895</v>
      </c>
      <c r="N205" s="12">
        <f t="shared" si="216"/>
        <v>69711680</v>
      </c>
      <c r="O205" s="12">
        <f t="shared" si="217"/>
        <v>691305</v>
      </c>
      <c r="P205" s="12">
        <f t="shared" si="218"/>
        <v>102438</v>
      </c>
      <c r="Q205" s="12">
        <f t="shared" si="219"/>
        <v>0</v>
      </c>
      <c r="R205" s="12">
        <f t="shared" si="220"/>
        <v>0</v>
      </c>
      <c r="S205" s="12">
        <f t="shared" si="221"/>
        <v>0</v>
      </c>
      <c r="T205" s="12">
        <f t="shared" si="222"/>
        <v>70505423</v>
      </c>
      <c r="U205" s="19">
        <f t="shared" si="215"/>
        <v>1579512895</v>
      </c>
    </row>
    <row r="206" spans="2:21" x14ac:dyDescent="0.3">
      <c r="B206" s="11">
        <v>40269</v>
      </c>
      <c r="C206" s="9">
        <v>70761773</v>
      </c>
      <c r="D206" s="9">
        <v>11692877</v>
      </c>
      <c r="E206" s="9">
        <v>2073602</v>
      </c>
      <c r="F206" s="9">
        <v>0</v>
      </c>
      <c r="G206" s="9">
        <v>0</v>
      </c>
      <c r="H206" s="9">
        <v>0</v>
      </c>
      <c r="I206" s="9">
        <v>84528252</v>
      </c>
      <c r="J206" s="9">
        <f t="shared" si="223"/>
        <v>0</v>
      </c>
      <c r="K206" s="21" t="str">
        <f>IF(COUNTIF(I207:$I$389,I206)=0,"","Revisar")</f>
        <v/>
      </c>
      <c r="L206" s="10">
        <v>21020.99</v>
      </c>
      <c r="M206" s="18">
        <f t="shared" si="224"/>
        <v>1590620228</v>
      </c>
      <c r="N206" s="12">
        <f t="shared" si="216"/>
        <v>70761773</v>
      </c>
      <c r="O206" s="12">
        <f t="shared" si="217"/>
        <v>11692877</v>
      </c>
      <c r="P206" s="12">
        <f t="shared" si="218"/>
        <v>2073602</v>
      </c>
      <c r="Q206" s="12">
        <f t="shared" si="219"/>
        <v>0</v>
      </c>
      <c r="R206" s="12">
        <f t="shared" si="220"/>
        <v>0</v>
      </c>
      <c r="S206" s="12">
        <f t="shared" si="221"/>
        <v>0</v>
      </c>
      <c r="T206" s="12">
        <f t="shared" si="222"/>
        <v>84528252</v>
      </c>
      <c r="U206" s="19">
        <f t="shared" si="215"/>
        <v>1590620228</v>
      </c>
    </row>
    <row r="207" spans="2:21" x14ac:dyDescent="0.3">
      <c r="B207" s="11">
        <v>40238</v>
      </c>
      <c r="C207" s="9">
        <v>72630910</v>
      </c>
      <c r="D207" s="9">
        <v>1361752</v>
      </c>
      <c r="E207" s="9">
        <v>264000</v>
      </c>
      <c r="F207" s="9">
        <v>0</v>
      </c>
      <c r="G207" s="9">
        <v>0</v>
      </c>
      <c r="H207" s="9">
        <v>0</v>
      </c>
      <c r="I207" s="9">
        <v>74256662</v>
      </c>
      <c r="J207" s="9">
        <f t="shared" si="223"/>
        <v>0</v>
      </c>
      <c r="K207" s="21" t="str">
        <f>IF(COUNTIF(I208:$I$389,I207)=0,"","Revisar")</f>
        <v/>
      </c>
      <c r="L207" s="10">
        <v>20966.080000000002</v>
      </c>
      <c r="M207" s="18">
        <f t="shared" si="224"/>
        <v>1580732819</v>
      </c>
      <c r="N207" s="12">
        <f t="shared" si="216"/>
        <v>72630910</v>
      </c>
      <c r="O207" s="12">
        <f t="shared" si="217"/>
        <v>1361752</v>
      </c>
      <c r="P207" s="12">
        <f t="shared" si="218"/>
        <v>264000</v>
      </c>
      <c r="Q207" s="12">
        <f t="shared" si="219"/>
        <v>0</v>
      </c>
      <c r="R207" s="12">
        <f t="shared" si="220"/>
        <v>0</v>
      </c>
      <c r="S207" s="12">
        <f t="shared" si="221"/>
        <v>0</v>
      </c>
      <c r="T207" s="12">
        <f t="shared" si="222"/>
        <v>74256662</v>
      </c>
      <c r="U207" s="19">
        <f t="shared" si="215"/>
        <v>1580732819</v>
      </c>
    </row>
    <row r="208" spans="2:21" x14ac:dyDescent="0.3">
      <c r="B208" s="11">
        <v>40210</v>
      </c>
      <c r="C208" s="9">
        <v>72477969</v>
      </c>
      <c r="D208" s="9">
        <v>6360789</v>
      </c>
      <c r="E208" s="9">
        <v>164226</v>
      </c>
      <c r="F208" s="9">
        <v>0</v>
      </c>
      <c r="G208" s="9">
        <v>0</v>
      </c>
      <c r="H208" s="9">
        <v>0</v>
      </c>
      <c r="I208" s="9">
        <v>79002984</v>
      </c>
      <c r="J208" s="9">
        <f t="shared" si="223"/>
        <v>0</v>
      </c>
      <c r="K208" s="21" t="str">
        <f>IF(COUNTIF(I209:$I$389,I208)=0,"","Revisar")</f>
        <v/>
      </c>
      <c r="L208" s="10">
        <v>20871.98</v>
      </c>
      <c r="M208" s="18">
        <f t="shared" si="224"/>
        <v>1592232930</v>
      </c>
      <c r="N208" s="12">
        <f t="shared" si="216"/>
        <v>72477969</v>
      </c>
      <c r="O208" s="12">
        <f t="shared" si="217"/>
        <v>6360789</v>
      </c>
      <c r="P208" s="12">
        <f t="shared" si="218"/>
        <v>164226</v>
      </c>
      <c r="Q208" s="12">
        <f t="shared" si="219"/>
        <v>0</v>
      </c>
      <c r="R208" s="12">
        <f t="shared" si="220"/>
        <v>0</v>
      </c>
      <c r="S208" s="12">
        <f t="shared" si="221"/>
        <v>0</v>
      </c>
      <c r="T208" s="12">
        <f t="shared" si="222"/>
        <v>79002984</v>
      </c>
      <c r="U208" s="19">
        <f t="shared" si="215"/>
        <v>1592232930</v>
      </c>
    </row>
    <row r="209" spans="2:21" x14ac:dyDescent="0.3">
      <c r="B209" s="11">
        <v>40179</v>
      </c>
      <c r="C209" s="9">
        <v>68137605</v>
      </c>
      <c r="D209" s="9">
        <v>1630214</v>
      </c>
      <c r="E209" s="9">
        <v>430722</v>
      </c>
      <c r="F209" s="9">
        <v>0</v>
      </c>
      <c r="G209" s="9">
        <v>0</v>
      </c>
      <c r="H209" s="9">
        <v>0</v>
      </c>
      <c r="I209" s="9">
        <v>70198541</v>
      </c>
      <c r="J209" s="9">
        <f t="shared" si="223"/>
        <v>0</v>
      </c>
      <c r="K209" s="21" t="str">
        <f>IF(COUNTIF(I210:$I$389,I209)=0,"","Revisar")</f>
        <v/>
      </c>
      <c r="L209" s="10">
        <v>20900.259999999998</v>
      </c>
      <c r="M209" s="18">
        <f t="shared" si="224"/>
        <v>1634945506</v>
      </c>
      <c r="N209" s="12">
        <f t="shared" si="216"/>
        <v>68137605</v>
      </c>
      <c r="O209" s="12">
        <f t="shared" si="217"/>
        <v>1630214</v>
      </c>
      <c r="P209" s="12">
        <f t="shared" si="218"/>
        <v>430722</v>
      </c>
      <c r="Q209" s="12">
        <f t="shared" si="219"/>
        <v>0</v>
      </c>
      <c r="R209" s="12">
        <f t="shared" si="220"/>
        <v>0</v>
      </c>
      <c r="S209" s="12">
        <f t="shared" si="221"/>
        <v>0</v>
      </c>
      <c r="T209" s="12">
        <f t="shared" si="222"/>
        <v>70198541</v>
      </c>
      <c r="U209" s="19">
        <f t="shared" si="215"/>
        <v>1634945506</v>
      </c>
    </row>
    <row r="210" spans="2:21" x14ac:dyDescent="0.3">
      <c r="B210" s="11">
        <v>40148</v>
      </c>
      <c r="C210" s="9">
        <v>72395231</v>
      </c>
      <c r="D210" s="9">
        <v>2067519</v>
      </c>
      <c r="E210" s="9">
        <v>260411</v>
      </c>
      <c r="F210" s="9">
        <v>0</v>
      </c>
      <c r="G210" s="9">
        <v>0</v>
      </c>
      <c r="H210" s="9">
        <v>0</v>
      </c>
      <c r="I210" s="9">
        <v>74723161</v>
      </c>
      <c r="J210" s="9">
        <f t="shared" si="223"/>
        <v>0</v>
      </c>
      <c r="K210" s="21" t="str">
        <f>IF(COUNTIF(I211:$I$389,I210)=0,"","Revisar")</f>
        <v/>
      </c>
      <c r="L210" s="10">
        <v>20997.13</v>
      </c>
      <c r="M210" s="18">
        <f t="shared" si="224"/>
        <v>1641779017</v>
      </c>
      <c r="N210" s="12">
        <f t="shared" si="216"/>
        <v>72395231</v>
      </c>
      <c r="O210" s="12">
        <f t="shared" si="217"/>
        <v>2067519</v>
      </c>
      <c r="P210" s="12">
        <f t="shared" si="218"/>
        <v>260411</v>
      </c>
      <c r="Q210" s="12">
        <f t="shared" si="219"/>
        <v>0</v>
      </c>
      <c r="R210" s="12">
        <f t="shared" si="220"/>
        <v>0</v>
      </c>
      <c r="S210" s="12">
        <f t="shared" si="221"/>
        <v>0</v>
      </c>
      <c r="T210" s="12">
        <f t="shared" si="222"/>
        <v>74723161</v>
      </c>
      <c r="U210" s="19">
        <f t="shared" si="215"/>
        <v>1641779017</v>
      </c>
    </row>
    <row r="211" spans="2:21" x14ac:dyDescent="0.3">
      <c r="B211" s="11">
        <v>40118</v>
      </c>
      <c r="C211" s="9">
        <v>71853216</v>
      </c>
      <c r="D211" s="9">
        <v>14617242</v>
      </c>
      <c r="E211" s="9">
        <v>5356428</v>
      </c>
      <c r="F211" s="9">
        <v>0</v>
      </c>
      <c r="G211" s="9">
        <v>0</v>
      </c>
      <c r="H211" s="9">
        <v>0</v>
      </c>
      <c r="I211" s="9">
        <v>91826886</v>
      </c>
      <c r="J211" s="9">
        <f t="shared" si="223"/>
        <v>0</v>
      </c>
      <c r="K211" s="21" t="str">
        <f>IF(COUNTIF(I212:$I$389,I211)=0,"","Revisar")</f>
        <v/>
      </c>
      <c r="L211" s="10">
        <v>21017.51</v>
      </c>
      <c r="M211" s="18">
        <f t="shared" si="224"/>
        <v>1932567011</v>
      </c>
      <c r="N211" s="12">
        <f t="shared" si="216"/>
        <v>71853216</v>
      </c>
      <c r="O211" s="12">
        <f t="shared" si="217"/>
        <v>14617242</v>
      </c>
      <c r="P211" s="12">
        <f t="shared" si="218"/>
        <v>5356428</v>
      </c>
      <c r="Q211" s="12">
        <f t="shared" si="219"/>
        <v>0</v>
      </c>
      <c r="R211" s="12">
        <f t="shared" si="220"/>
        <v>0</v>
      </c>
      <c r="S211" s="12">
        <f t="shared" si="221"/>
        <v>0</v>
      </c>
      <c r="T211" s="12">
        <f t="shared" si="222"/>
        <v>91826886</v>
      </c>
      <c r="U211" s="19">
        <f t="shared" si="215"/>
        <v>1932567011</v>
      </c>
    </row>
    <row r="212" spans="2:21" x14ac:dyDescent="0.3">
      <c r="B212" s="11">
        <v>40087</v>
      </c>
      <c r="C212" s="9">
        <v>71838438</v>
      </c>
      <c r="D212" s="9">
        <v>3401005</v>
      </c>
      <c r="E212" s="9">
        <v>3685568</v>
      </c>
      <c r="F212" s="9">
        <v>0</v>
      </c>
      <c r="G212" s="9">
        <v>0</v>
      </c>
      <c r="H212" s="9">
        <v>0</v>
      </c>
      <c r="I212" s="9">
        <v>78925011</v>
      </c>
      <c r="J212" s="9">
        <f t="shared" si="223"/>
        <v>0</v>
      </c>
      <c r="K212" s="21" t="str">
        <f>IF(COUNTIF(I213:$I$389,I212)=0,"","Revisar")</f>
        <v/>
      </c>
      <c r="L212" s="10">
        <v>20849.53</v>
      </c>
      <c r="M212" s="18">
        <f t="shared" si="224"/>
        <v>2139867185</v>
      </c>
      <c r="N212" s="12">
        <f t="shared" si="216"/>
        <v>71838438</v>
      </c>
      <c r="O212" s="12">
        <f t="shared" si="217"/>
        <v>3401005</v>
      </c>
      <c r="P212" s="12">
        <f t="shared" si="218"/>
        <v>3685568</v>
      </c>
      <c r="Q212" s="12">
        <f t="shared" si="219"/>
        <v>0</v>
      </c>
      <c r="R212" s="12">
        <f t="shared" si="220"/>
        <v>0</v>
      </c>
      <c r="S212" s="12">
        <f t="shared" si="221"/>
        <v>0</v>
      </c>
      <c r="T212" s="12">
        <f t="shared" si="222"/>
        <v>78925011</v>
      </c>
      <c r="U212" s="19">
        <f t="shared" si="215"/>
        <v>2139867185</v>
      </c>
    </row>
    <row r="213" spans="2:21" x14ac:dyDescent="0.3">
      <c r="B213" s="11">
        <v>40057</v>
      </c>
      <c r="C213" s="9">
        <v>94963208</v>
      </c>
      <c r="D213" s="9">
        <v>33044266</v>
      </c>
      <c r="E213" s="9">
        <v>1283167</v>
      </c>
      <c r="F213" s="9">
        <v>316863610</v>
      </c>
      <c r="G213" s="9">
        <v>0</v>
      </c>
      <c r="H213" s="9">
        <v>0</v>
      </c>
      <c r="I213" s="9">
        <v>446154251</v>
      </c>
      <c r="J213" s="9">
        <f t="shared" si="223"/>
        <v>0</v>
      </c>
      <c r="K213" s="21" t="str">
        <f>IF(COUNTIF(I214:$I$389,I213)=0,"","Revisar")</f>
        <v/>
      </c>
      <c r="L213" s="10">
        <v>20876.25</v>
      </c>
      <c r="M213" s="18">
        <f t="shared" si="224"/>
        <v>2184364097</v>
      </c>
      <c r="N213" s="12">
        <f t="shared" si="216"/>
        <v>94963208</v>
      </c>
      <c r="O213" s="12">
        <f t="shared" si="217"/>
        <v>33044266</v>
      </c>
      <c r="P213" s="12">
        <f t="shared" si="218"/>
        <v>1283167</v>
      </c>
      <c r="Q213" s="12">
        <f t="shared" si="219"/>
        <v>316863610</v>
      </c>
      <c r="R213" s="12">
        <f t="shared" si="220"/>
        <v>0</v>
      </c>
      <c r="S213" s="12">
        <f t="shared" si="221"/>
        <v>0</v>
      </c>
      <c r="T213" s="12">
        <f t="shared" si="222"/>
        <v>446154251</v>
      </c>
      <c r="U213" s="19">
        <f t="shared" si="215"/>
        <v>2184364097</v>
      </c>
    </row>
    <row r="214" spans="2:21" x14ac:dyDescent="0.3">
      <c r="B214" s="11">
        <v>40026</v>
      </c>
      <c r="C214" s="9">
        <v>72178554</v>
      </c>
      <c r="D214" s="9">
        <v>18718959</v>
      </c>
      <c r="E214" s="9">
        <v>197850</v>
      </c>
      <c r="F214" s="9">
        <v>0</v>
      </c>
      <c r="G214" s="9">
        <v>0</v>
      </c>
      <c r="H214" s="9">
        <v>0</v>
      </c>
      <c r="I214" s="9">
        <v>91095363</v>
      </c>
      <c r="J214" s="9">
        <f t="shared" si="223"/>
        <v>0</v>
      </c>
      <c r="K214" s="21" t="str">
        <f>IF(COUNTIF(I215:$I$389,I214)=0,"","Revisar")</f>
        <v/>
      </c>
      <c r="L214" s="10">
        <v>20960.63</v>
      </c>
      <c r="M214" s="18">
        <f t="shared" si="224"/>
        <v>1863052066</v>
      </c>
      <c r="N214" s="12">
        <f t="shared" si="216"/>
        <v>72178554</v>
      </c>
      <c r="O214" s="12">
        <f t="shared" si="217"/>
        <v>18718959</v>
      </c>
      <c r="P214" s="12">
        <f t="shared" si="218"/>
        <v>197850</v>
      </c>
      <c r="Q214" s="12">
        <f t="shared" si="219"/>
        <v>0</v>
      </c>
      <c r="R214" s="12">
        <f t="shared" si="220"/>
        <v>0</v>
      </c>
      <c r="S214" s="12">
        <f t="shared" si="221"/>
        <v>0</v>
      </c>
      <c r="T214" s="12">
        <f t="shared" si="222"/>
        <v>91095363</v>
      </c>
      <c r="U214" s="19">
        <f t="shared" si="215"/>
        <v>1863052066</v>
      </c>
    </row>
    <row r="215" spans="2:21" x14ac:dyDescent="0.3">
      <c r="B215" s="11">
        <v>39995</v>
      </c>
      <c r="C215" s="9">
        <v>71887674</v>
      </c>
      <c r="D215" s="9">
        <v>6741683</v>
      </c>
      <c r="E215" s="9">
        <v>526046</v>
      </c>
      <c r="F215" s="9">
        <v>186975374</v>
      </c>
      <c r="G215" s="9">
        <v>0</v>
      </c>
      <c r="H215" s="9">
        <v>0</v>
      </c>
      <c r="I215" s="9">
        <v>266130777</v>
      </c>
      <c r="J215" s="9">
        <f t="shared" si="223"/>
        <v>0</v>
      </c>
      <c r="K215" s="21" t="str">
        <f>IF(COUNTIF(I216:$I$389,I215)=0,"","Revisar")</f>
        <v/>
      </c>
      <c r="L215" s="10">
        <v>20926.29</v>
      </c>
      <c r="M215" s="18">
        <f t="shared" si="224"/>
        <v>1846811776</v>
      </c>
      <c r="N215" s="12">
        <f t="shared" si="216"/>
        <v>71887674</v>
      </c>
      <c r="O215" s="12">
        <f t="shared" si="217"/>
        <v>6741683</v>
      </c>
      <c r="P215" s="12">
        <f t="shared" si="218"/>
        <v>526046</v>
      </c>
      <c r="Q215" s="12">
        <f t="shared" si="219"/>
        <v>186975374</v>
      </c>
      <c r="R215" s="12">
        <f t="shared" si="220"/>
        <v>0</v>
      </c>
      <c r="S215" s="12">
        <f t="shared" si="221"/>
        <v>0</v>
      </c>
      <c r="T215" s="12">
        <f t="shared" si="222"/>
        <v>266130777</v>
      </c>
      <c r="U215" s="19">
        <f t="shared" si="215"/>
        <v>1846811776</v>
      </c>
    </row>
    <row r="216" spans="2:21" x14ac:dyDescent="0.3">
      <c r="B216" s="11">
        <v>39965</v>
      </c>
      <c r="C216" s="9">
        <v>72177893</v>
      </c>
      <c r="D216" s="9">
        <v>8957779</v>
      </c>
      <c r="E216" s="9">
        <v>234831</v>
      </c>
      <c r="F216" s="9">
        <v>70795081</v>
      </c>
      <c r="G216" s="9">
        <v>0</v>
      </c>
      <c r="H216" s="9">
        <v>0</v>
      </c>
      <c r="I216" s="9">
        <v>152165584</v>
      </c>
      <c r="J216" s="9">
        <f t="shared" si="223"/>
        <v>0</v>
      </c>
      <c r="K216" s="21" t="str">
        <f>IF(COUNTIF(I217:$I$389,I216)=0,"","Revisar")</f>
        <v/>
      </c>
      <c r="L216" s="10">
        <v>20964.490000000002</v>
      </c>
      <c r="M216" s="18">
        <f t="shared" si="224"/>
        <v>1825197117</v>
      </c>
      <c r="N216" s="12">
        <f t="shared" si="216"/>
        <v>72177893</v>
      </c>
      <c r="O216" s="12">
        <f t="shared" si="217"/>
        <v>8957779</v>
      </c>
      <c r="P216" s="12">
        <f t="shared" si="218"/>
        <v>234831</v>
      </c>
      <c r="Q216" s="12">
        <f t="shared" si="219"/>
        <v>70795081</v>
      </c>
      <c r="R216" s="12">
        <f t="shared" si="220"/>
        <v>0</v>
      </c>
      <c r="S216" s="12">
        <f t="shared" si="221"/>
        <v>0</v>
      </c>
      <c r="T216" s="12">
        <f t="shared" si="222"/>
        <v>152165584</v>
      </c>
      <c r="U216" s="19">
        <f t="shared" si="215"/>
        <v>1825197117</v>
      </c>
    </row>
    <row r="217" spans="2:21" x14ac:dyDescent="0.3">
      <c r="B217" s="11">
        <v>39934</v>
      </c>
      <c r="C217" s="9">
        <v>72321700</v>
      </c>
      <c r="D217" s="9">
        <v>8849261</v>
      </c>
      <c r="E217" s="9">
        <v>554963</v>
      </c>
      <c r="F217" s="9">
        <v>0</v>
      </c>
      <c r="G217" s="9">
        <v>0</v>
      </c>
      <c r="H217" s="9">
        <v>-113168</v>
      </c>
      <c r="I217" s="9">
        <v>81612756</v>
      </c>
      <c r="J217" s="9">
        <f t="shared" si="223"/>
        <v>0</v>
      </c>
      <c r="K217" s="21" t="str">
        <f>IF(COUNTIF(I218:$I$389,I217)=0,"","Revisar")</f>
        <v/>
      </c>
      <c r="L217" s="10">
        <v>21010.99</v>
      </c>
      <c r="M217" s="18">
        <f t="shared" si="224"/>
        <v>1783932752</v>
      </c>
      <c r="N217" s="12">
        <f t="shared" si="216"/>
        <v>72321700</v>
      </c>
      <c r="O217" s="12">
        <f t="shared" si="217"/>
        <v>8849261</v>
      </c>
      <c r="P217" s="12">
        <f t="shared" si="218"/>
        <v>554963</v>
      </c>
      <c r="Q217" s="12">
        <f t="shared" si="219"/>
        <v>0</v>
      </c>
      <c r="R217" s="12">
        <f t="shared" si="220"/>
        <v>0</v>
      </c>
      <c r="S217" s="12">
        <f t="shared" si="221"/>
        <v>-113168</v>
      </c>
      <c r="T217" s="12">
        <f t="shared" si="222"/>
        <v>81612756</v>
      </c>
      <c r="U217" s="19">
        <f t="shared" si="215"/>
        <v>1783932752</v>
      </c>
    </row>
    <row r="218" spans="2:21" x14ac:dyDescent="0.3">
      <c r="B218" s="11">
        <v>39904</v>
      </c>
      <c r="C218" s="9">
        <v>72241462</v>
      </c>
      <c r="D218" s="9">
        <v>2399381</v>
      </c>
      <c r="E218" s="9">
        <v>0</v>
      </c>
      <c r="F218" s="9">
        <v>0</v>
      </c>
      <c r="G218" s="9">
        <v>0</v>
      </c>
      <c r="H218" s="9">
        <v>0</v>
      </c>
      <c r="I218" s="9">
        <v>74640843</v>
      </c>
      <c r="J218" s="9">
        <f t="shared" si="223"/>
        <v>0</v>
      </c>
      <c r="K218" s="21" t="str">
        <f>IF(COUNTIF(I219:$I$389,I218)=0,"","Revisar")</f>
        <v/>
      </c>
      <c r="L218" s="10">
        <v>20952.11</v>
      </c>
      <c r="M218" s="18">
        <f t="shared" si="224"/>
        <v>1776814741</v>
      </c>
      <c r="N218" s="12">
        <f t="shared" si="216"/>
        <v>72241462</v>
      </c>
      <c r="O218" s="12">
        <f t="shared" si="217"/>
        <v>2399381</v>
      </c>
      <c r="P218" s="12">
        <f t="shared" si="218"/>
        <v>0</v>
      </c>
      <c r="Q218" s="12">
        <f t="shared" si="219"/>
        <v>0</v>
      </c>
      <c r="R218" s="12">
        <f t="shared" si="220"/>
        <v>0</v>
      </c>
      <c r="S218" s="12">
        <f t="shared" si="221"/>
        <v>0</v>
      </c>
      <c r="T218" s="12">
        <f t="shared" si="222"/>
        <v>74640843</v>
      </c>
      <c r="U218" s="19">
        <f t="shared" si="215"/>
        <v>1776814741</v>
      </c>
    </row>
    <row r="219" spans="2:21" x14ac:dyDescent="0.3">
      <c r="B219" s="11">
        <v>39873</v>
      </c>
      <c r="C219" s="9">
        <v>72768396</v>
      </c>
      <c r="D219" s="9">
        <v>12412576</v>
      </c>
      <c r="E219" s="9">
        <v>583800</v>
      </c>
      <c r="F219" s="9">
        <v>0</v>
      </c>
      <c r="G219" s="9">
        <v>0</v>
      </c>
      <c r="H219" s="9">
        <v>-7999</v>
      </c>
      <c r="I219" s="9">
        <v>85756773</v>
      </c>
      <c r="J219" s="9">
        <f t="shared" si="223"/>
        <v>0</v>
      </c>
      <c r="K219" s="21" t="str">
        <f>IF(COUNTIF(I220:$I$389,I219)=0,"","Revisar")</f>
        <v/>
      </c>
      <c r="L219" s="10">
        <v>21003.17</v>
      </c>
      <c r="M219" s="18">
        <f t="shared" si="224"/>
        <v>1792874539</v>
      </c>
      <c r="N219" s="12">
        <f t="shared" si="216"/>
        <v>72768396</v>
      </c>
      <c r="O219" s="12">
        <f t="shared" si="217"/>
        <v>12412576</v>
      </c>
      <c r="P219" s="12">
        <f t="shared" si="218"/>
        <v>583800</v>
      </c>
      <c r="Q219" s="12">
        <f t="shared" si="219"/>
        <v>0</v>
      </c>
      <c r="R219" s="12">
        <f t="shared" si="220"/>
        <v>0</v>
      </c>
      <c r="S219" s="12">
        <f t="shared" si="221"/>
        <v>-7999</v>
      </c>
      <c r="T219" s="12">
        <f t="shared" si="222"/>
        <v>85756773</v>
      </c>
      <c r="U219" s="19">
        <f t="shared" si="215"/>
        <v>1792874539</v>
      </c>
    </row>
    <row r="220" spans="2:21" x14ac:dyDescent="0.3">
      <c r="B220" s="11">
        <v>39845</v>
      </c>
      <c r="C220" s="9">
        <v>73702493</v>
      </c>
      <c r="D220" s="9">
        <v>3576153</v>
      </c>
      <c r="E220" s="9">
        <v>504000</v>
      </c>
      <c r="F220" s="9">
        <v>43942914</v>
      </c>
      <c r="G220" s="9">
        <v>0</v>
      </c>
      <c r="H220" s="9">
        <v>0</v>
      </c>
      <c r="I220" s="9">
        <v>121715560</v>
      </c>
      <c r="J220" s="9">
        <f t="shared" si="223"/>
        <v>-10000</v>
      </c>
      <c r="K220" s="21" t="str">
        <f>IF(COUNTIF(I221:$I$389,I220)=0,"","Revisar")</f>
        <v/>
      </c>
      <c r="L220" s="10">
        <v>21152.54</v>
      </c>
      <c r="M220" s="18">
        <f t="shared" si="224"/>
        <v>2079244424</v>
      </c>
      <c r="N220" s="12">
        <f t="shared" si="216"/>
        <v>73702493</v>
      </c>
      <c r="O220" s="12">
        <f t="shared" si="217"/>
        <v>3576153</v>
      </c>
      <c r="P220" s="12">
        <f t="shared" si="218"/>
        <v>504000</v>
      </c>
      <c r="Q220" s="12">
        <f t="shared" si="219"/>
        <v>43942914</v>
      </c>
      <c r="R220" s="12">
        <f t="shared" si="220"/>
        <v>0</v>
      </c>
      <c r="S220" s="12">
        <f t="shared" si="221"/>
        <v>0</v>
      </c>
      <c r="T220" s="12">
        <f t="shared" si="222"/>
        <v>121715560</v>
      </c>
      <c r="U220" s="19">
        <f t="shared" si="215"/>
        <v>2079244424</v>
      </c>
    </row>
    <row r="221" spans="2:21" x14ac:dyDescent="0.3">
      <c r="B221" s="11">
        <v>39814</v>
      </c>
      <c r="C221" s="9">
        <v>74384801</v>
      </c>
      <c r="D221" s="9">
        <v>2647251</v>
      </c>
      <c r="E221" s="9">
        <v>0</v>
      </c>
      <c r="F221" s="9">
        <v>0</v>
      </c>
      <c r="G221" s="9">
        <v>0</v>
      </c>
      <c r="H221" s="9">
        <v>0</v>
      </c>
      <c r="I221" s="9">
        <v>77032052</v>
      </c>
      <c r="J221" s="9">
        <f t="shared" si="223"/>
        <v>0</v>
      </c>
      <c r="K221" s="21" t="str">
        <f>IF(COUNTIF(I222:$I$389,I221)=0,"","Revisar")</f>
        <v/>
      </c>
      <c r="L221" s="10">
        <v>21396.29</v>
      </c>
      <c r="M221" s="18">
        <f t="shared" si="224"/>
        <v>2048829245</v>
      </c>
      <c r="N221" s="12">
        <f t="shared" si="216"/>
        <v>74384801</v>
      </c>
      <c r="O221" s="12">
        <f t="shared" si="217"/>
        <v>2647251</v>
      </c>
      <c r="P221" s="12">
        <f t="shared" si="218"/>
        <v>0</v>
      </c>
      <c r="Q221" s="12">
        <f t="shared" si="219"/>
        <v>0</v>
      </c>
      <c r="R221" s="12">
        <f t="shared" si="220"/>
        <v>0</v>
      </c>
      <c r="S221" s="12">
        <f t="shared" si="221"/>
        <v>0</v>
      </c>
      <c r="T221" s="12">
        <f t="shared" si="222"/>
        <v>77032052</v>
      </c>
      <c r="U221" s="19">
        <f t="shared" si="215"/>
        <v>2048829245</v>
      </c>
    </row>
    <row r="222" spans="2:21" x14ac:dyDescent="0.3">
      <c r="B222" s="11">
        <v>39783</v>
      </c>
      <c r="C222" s="9">
        <v>74262428</v>
      </c>
      <c r="D222" s="9">
        <v>6358561</v>
      </c>
      <c r="E222" s="9">
        <v>0</v>
      </c>
      <c r="F222" s="9">
        <v>284890166</v>
      </c>
      <c r="G222" s="9">
        <v>0</v>
      </c>
      <c r="H222" s="9">
        <v>0</v>
      </c>
      <c r="I222" s="9">
        <v>365511155</v>
      </c>
      <c r="J222" s="9">
        <f t="shared" ref="J222:J253" si="225">I222-SUM(C222:H222)</f>
        <v>0</v>
      </c>
      <c r="K222" s="21" t="str">
        <f>IF(COUNTIF(I223:$I$389,I222)=0,"","Revisar")</f>
        <v/>
      </c>
      <c r="L222" s="10">
        <v>21463.65</v>
      </c>
      <c r="M222" s="18">
        <f t="shared" si="224"/>
        <v>2048863217</v>
      </c>
      <c r="N222" s="12">
        <f t="shared" si="216"/>
        <v>74262428</v>
      </c>
      <c r="O222" s="12">
        <f t="shared" si="217"/>
        <v>6358561</v>
      </c>
      <c r="P222" s="12">
        <f t="shared" si="218"/>
        <v>0</v>
      </c>
      <c r="Q222" s="12">
        <f t="shared" si="219"/>
        <v>284890166</v>
      </c>
      <c r="R222" s="12">
        <f t="shared" si="220"/>
        <v>0</v>
      </c>
      <c r="S222" s="12">
        <f t="shared" si="221"/>
        <v>0</v>
      </c>
      <c r="T222" s="12">
        <f t="shared" si="222"/>
        <v>365511155</v>
      </c>
      <c r="U222" s="19">
        <f t="shared" si="215"/>
        <v>2048863217</v>
      </c>
    </row>
    <row r="223" spans="2:21" x14ac:dyDescent="0.3">
      <c r="B223" s="11">
        <v>39753</v>
      </c>
      <c r="C223" s="9">
        <v>73568101</v>
      </c>
      <c r="D223" s="9">
        <v>7076879</v>
      </c>
      <c r="E223" s="9">
        <v>67500</v>
      </c>
      <c r="F223" s="9">
        <v>218425223</v>
      </c>
      <c r="G223" s="9">
        <v>0</v>
      </c>
      <c r="H223" s="9">
        <v>-10643</v>
      </c>
      <c r="I223" s="9">
        <v>299127060</v>
      </c>
      <c r="J223" s="9">
        <f t="shared" si="225"/>
        <v>0</v>
      </c>
      <c r="K223" s="21" t="str">
        <f>IF(COUNTIF(I224:$I$389,I223)=0,"","Revisar")</f>
        <v/>
      </c>
      <c r="L223" s="10">
        <v>21314.48</v>
      </c>
      <c r="M223" s="18">
        <f t="shared" si="224"/>
        <v>1758184970</v>
      </c>
      <c r="N223" s="12">
        <f t="shared" si="216"/>
        <v>73568101</v>
      </c>
      <c r="O223" s="12">
        <f t="shared" si="217"/>
        <v>7076879</v>
      </c>
      <c r="P223" s="12">
        <f t="shared" si="218"/>
        <v>67500</v>
      </c>
      <c r="Q223" s="12">
        <f t="shared" si="219"/>
        <v>218425223</v>
      </c>
      <c r="R223" s="12">
        <f t="shared" si="220"/>
        <v>0</v>
      </c>
      <c r="S223" s="12">
        <f t="shared" si="221"/>
        <v>-10643</v>
      </c>
      <c r="T223" s="12">
        <f t="shared" si="222"/>
        <v>299127060</v>
      </c>
      <c r="U223" s="19">
        <f t="shared" si="215"/>
        <v>1758184970</v>
      </c>
    </row>
    <row r="224" spans="2:21" x14ac:dyDescent="0.3">
      <c r="B224" s="11">
        <v>39722</v>
      </c>
      <c r="C224" s="9">
        <v>72799228</v>
      </c>
      <c r="D224" s="9">
        <v>50325560</v>
      </c>
      <c r="E224" s="9">
        <v>297135</v>
      </c>
      <c r="F224" s="9">
        <v>0</v>
      </c>
      <c r="G224" s="9">
        <v>0</v>
      </c>
      <c r="H224" s="9">
        <v>0</v>
      </c>
      <c r="I224" s="9">
        <v>123421923</v>
      </c>
      <c r="J224" s="9">
        <f t="shared" si="225"/>
        <v>0</v>
      </c>
      <c r="K224" s="21" t="str">
        <f>IF(COUNTIF(I225:$I$389,I224)=0,"","Revisar")</f>
        <v/>
      </c>
      <c r="L224" s="10">
        <v>21089.439999999999</v>
      </c>
      <c r="M224" s="18">
        <f t="shared" si="224"/>
        <v>1532408085</v>
      </c>
      <c r="N224" s="12">
        <f t="shared" si="216"/>
        <v>72799228</v>
      </c>
      <c r="O224" s="12">
        <f t="shared" si="217"/>
        <v>50325560</v>
      </c>
      <c r="P224" s="12">
        <f t="shared" si="218"/>
        <v>297135</v>
      </c>
      <c r="Q224" s="12">
        <f t="shared" si="219"/>
        <v>0</v>
      </c>
      <c r="R224" s="12">
        <f t="shared" si="220"/>
        <v>0</v>
      </c>
      <c r="S224" s="12">
        <f t="shared" si="221"/>
        <v>0</v>
      </c>
      <c r="T224" s="12">
        <f t="shared" si="222"/>
        <v>123421923</v>
      </c>
      <c r="U224" s="19">
        <f t="shared" si="215"/>
        <v>1532408085</v>
      </c>
    </row>
    <row r="225" spans="2:21" x14ac:dyDescent="0.3">
      <c r="B225" s="11">
        <v>39692</v>
      </c>
      <c r="C225" s="9">
        <v>76598532</v>
      </c>
      <c r="D225" s="9">
        <v>7175753</v>
      </c>
      <c r="E225" s="9">
        <v>6382888</v>
      </c>
      <c r="F225" s="9">
        <v>34685047</v>
      </c>
      <c r="G225" s="9">
        <v>0</v>
      </c>
      <c r="H225" s="9">
        <v>0</v>
      </c>
      <c r="I225" s="9">
        <v>124842220</v>
      </c>
      <c r="J225" s="9">
        <f t="shared" si="225"/>
        <v>0</v>
      </c>
      <c r="K225" s="21" t="str">
        <f>IF(COUNTIF(I226:$I$389,I225)=0,"","Revisar")</f>
        <v/>
      </c>
      <c r="L225" s="10">
        <v>20894.53</v>
      </c>
      <c r="M225" s="18">
        <f t="shared" si="224"/>
        <v>1481402802</v>
      </c>
      <c r="N225" s="12">
        <f t="shared" si="216"/>
        <v>76598532</v>
      </c>
      <c r="O225" s="12">
        <f t="shared" si="217"/>
        <v>7175753</v>
      </c>
      <c r="P225" s="12">
        <f t="shared" si="218"/>
        <v>6382888</v>
      </c>
      <c r="Q225" s="12">
        <f t="shared" si="219"/>
        <v>34685047</v>
      </c>
      <c r="R225" s="12">
        <f t="shared" si="220"/>
        <v>0</v>
      </c>
      <c r="S225" s="12">
        <f t="shared" si="221"/>
        <v>0</v>
      </c>
      <c r="T225" s="12">
        <f t="shared" si="222"/>
        <v>124842220</v>
      </c>
      <c r="U225" s="19">
        <f t="shared" si="215"/>
        <v>1481402802</v>
      </c>
    </row>
    <row r="226" spans="2:21" x14ac:dyDescent="0.3">
      <c r="B226" s="11">
        <v>39661</v>
      </c>
      <c r="C226" s="9">
        <v>71078359</v>
      </c>
      <c r="D226" s="9">
        <v>3754520</v>
      </c>
      <c r="E226" s="9">
        <v>22194</v>
      </c>
      <c r="F226" s="9">
        <v>0</v>
      </c>
      <c r="G226" s="9">
        <v>0</v>
      </c>
      <c r="H226" s="9">
        <v>0</v>
      </c>
      <c r="I226" s="9">
        <v>74855073</v>
      </c>
      <c r="J226" s="9">
        <f t="shared" si="225"/>
        <v>0</v>
      </c>
      <c r="K226" s="21" t="str">
        <f>IF(COUNTIF(I227:$I$389,I226)=0,"","Revisar")</f>
        <v/>
      </c>
      <c r="L226" s="10">
        <v>20673.919999999998</v>
      </c>
      <c r="M226" s="18">
        <f t="shared" si="224"/>
        <v>1433319051</v>
      </c>
      <c r="N226" s="12">
        <f t="shared" si="216"/>
        <v>71078359</v>
      </c>
      <c r="O226" s="12">
        <f t="shared" si="217"/>
        <v>3754520</v>
      </c>
      <c r="P226" s="12">
        <f t="shared" si="218"/>
        <v>22194</v>
      </c>
      <c r="Q226" s="12">
        <f t="shared" si="219"/>
        <v>0</v>
      </c>
      <c r="R226" s="12">
        <f t="shared" si="220"/>
        <v>0</v>
      </c>
      <c r="S226" s="12">
        <f t="shared" si="221"/>
        <v>0</v>
      </c>
      <c r="T226" s="12">
        <f t="shared" si="222"/>
        <v>74855073</v>
      </c>
      <c r="U226" s="19">
        <f t="shared" si="215"/>
        <v>1433319051</v>
      </c>
    </row>
    <row r="227" spans="2:21" x14ac:dyDescent="0.3">
      <c r="B227" s="11">
        <v>39630</v>
      </c>
      <c r="C227" s="9">
        <v>74583195</v>
      </c>
      <c r="D227" s="9">
        <v>5305907</v>
      </c>
      <c r="E227" s="9">
        <v>925880</v>
      </c>
      <c r="F227" s="9">
        <v>163751136</v>
      </c>
      <c r="G227" s="9">
        <v>0</v>
      </c>
      <c r="H227" s="9">
        <v>-50000</v>
      </c>
      <c r="I227" s="9">
        <v>244516118</v>
      </c>
      <c r="J227" s="9">
        <f t="shared" si="225"/>
        <v>0</v>
      </c>
      <c r="K227" s="21" t="str">
        <f>IF(COUNTIF(I228:$I$389,I227)=0,"","Revisar")</f>
        <v/>
      </c>
      <c r="L227" s="10">
        <v>20383.97</v>
      </c>
      <c r="M227" s="18">
        <f t="shared" si="224"/>
        <v>1436598438</v>
      </c>
      <c r="N227" s="12">
        <f t="shared" si="216"/>
        <v>74583195</v>
      </c>
      <c r="O227" s="12">
        <f t="shared" si="217"/>
        <v>5305907</v>
      </c>
      <c r="P227" s="12">
        <f t="shared" si="218"/>
        <v>925880</v>
      </c>
      <c r="Q227" s="12">
        <f t="shared" si="219"/>
        <v>163751136</v>
      </c>
      <c r="R227" s="12">
        <f t="shared" si="220"/>
        <v>0</v>
      </c>
      <c r="S227" s="12">
        <f t="shared" si="221"/>
        <v>-50000</v>
      </c>
      <c r="T227" s="12">
        <f t="shared" si="222"/>
        <v>244516118</v>
      </c>
      <c r="U227" s="19">
        <f t="shared" si="215"/>
        <v>1436598438</v>
      </c>
    </row>
    <row r="228" spans="2:21" x14ac:dyDescent="0.3">
      <c r="B228" s="11">
        <v>39600</v>
      </c>
      <c r="C228" s="9">
        <v>70574557</v>
      </c>
      <c r="D228" s="9">
        <v>34216481</v>
      </c>
      <c r="E228" s="9">
        <v>6609206</v>
      </c>
      <c r="F228" s="9">
        <v>0</v>
      </c>
      <c r="G228" s="9">
        <v>0</v>
      </c>
      <c r="H228" s="9">
        <v>-499025</v>
      </c>
      <c r="I228" s="9">
        <v>110901219</v>
      </c>
      <c r="J228" s="9">
        <f t="shared" si="225"/>
        <v>0</v>
      </c>
      <c r="K228" s="21" t="str">
        <f>IF(COUNTIF(I229:$I$389,I228)=0,"","Revisar")</f>
        <v/>
      </c>
      <c r="L228" s="10">
        <v>20132.27</v>
      </c>
      <c r="M228" s="18">
        <f t="shared" si="224"/>
        <v>1267976181</v>
      </c>
      <c r="N228" s="12">
        <f t="shared" si="216"/>
        <v>70574557</v>
      </c>
      <c r="O228" s="12">
        <f t="shared" si="217"/>
        <v>34216481</v>
      </c>
      <c r="P228" s="12">
        <f t="shared" si="218"/>
        <v>6609206</v>
      </c>
      <c r="Q228" s="12">
        <f t="shared" si="219"/>
        <v>0</v>
      </c>
      <c r="R228" s="12">
        <f t="shared" si="220"/>
        <v>0</v>
      </c>
      <c r="S228" s="12">
        <f t="shared" si="221"/>
        <v>-499025</v>
      </c>
      <c r="T228" s="12">
        <f t="shared" si="222"/>
        <v>110901219</v>
      </c>
      <c r="U228" s="19">
        <f t="shared" si="215"/>
        <v>1267976181</v>
      </c>
    </row>
    <row r="229" spans="2:21" x14ac:dyDescent="0.3">
      <c r="B229" s="11">
        <v>39569</v>
      </c>
      <c r="C229" s="9">
        <v>69960303</v>
      </c>
      <c r="D229" s="9">
        <v>4389938</v>
      </c>
      <c r="E229" s="9">
        <v>144504</v>
      </c>
      <c r="F229" s="9">
        <v>0</v>
      </c>
      <c r="G229" s="9">
        <v>0</v>
      </c>
      <c r="H229" s="9">
        <v>0</v>
      </c>
      <c r="I229" s="9">
        <v>74494745</v>
      </c>
      <c r="J229" s="9">
        <f t="shared" si="225"/>
        <v>0</v>
      </c>
      <c r="K229" s="21" t="str">
        <f>IF(COUNTIF(I230:$I$389,I229)=0,"","Revisar")</f>
        <v/>
      </c>
      <c r="L229" s="10">
        <v>20019.740000000002</v>
      </c>
      <c r="M229" s="18">
        <f t="shared" si="224"/>
        <v>1226538630</v>
      </c>
      <c r="N229" s="12">
        <f t="shared" si="216"/>
        <v>69960303</v>
      </c>
      <c r="O229" s="12">
        <f t="shared" si="217"/>
        <v>4389938</v>
      </c>
      <c r="P229" s="12">
        <f t="shared" si="218"/>
        <v>144504</v>
      </c>
      <c r="Q229" s="12">
        <f t="shared" si="219"/>
        <v>0</v>
      </c>
      <c r="R229" s="12">
        <f t="shared" si="220"/>
        <v>0</v>
      </c>
      <c r="S229" s="12">
        <f t="shared" si="221"/>
        <v>0</v>
      </c>
      <c r="T229" s="12">
        <f t="shared" si="222"/>
        <v>74494745</v>
      </c>
      <c r="U229" s="19">
        <f t="shared" si="215"/>
        <v>1226538630</v>
      </c>
    </row>
    <row r="230" spans="2:21" x14ac:dyDescent="0.3">
      <c r="B230" s="11">
        <v>39539</v>
      </c>
      <c r="C230" s="9">
        <v>69122324</v>
      </c>
      <c r="D230" s="9">
        <v>21563917</v>
      </c>
      <c r="E230" s="9">
        <v>14400</v>
      </c>
      <c r="F230" s="9">
        <v>0</v>
      </c>
      <c r="G230" s="9">
        <v>0</v>
      </c>
      <c r="H230" s="9">
        <v>0</v>
      </c>
      <c r="I230" s="9">
        <v>90700641</v>
      </c>
      <c r="J230" s="9">
        <f t="shared" si="225"/>
        <v>0</v>
      </c>
      <c r="K230" s="21" t="str">
        <f>IF(COUNTIF(I231:$I$389,I230)=0,"","Revisar")</f>
        <v/>
      </c>
      <c r="L230" s="10">
        <v>19877.169999999998</v>
      </c>
      <c r="M230" s="18">
        <f t="shared" si="224"/>
        <v>1349075892</v>
      </c>
      <c r="N230" s="12">
        <f t="shared" si="216"/>
        <v>69122324</v>
      </c>
      <c r="O230" s="12">
        <f t="shared" si="217"/>
        <v>21563917</v>
      </c>
      <c r="P230" s="12">
        <f t="shared" si="218"/>
        <v>14400</v>
      </c>
      <c r="Q230" s="12">
        <f t="shared" si="219"/>
        <v>0</v>
      </c>
      <c r="R230" s="12">
        <f t="shared" si="220"/>
        <v>0</v>
      </c>
      <c r="S230" s="12">
        <f t="shared" si="221"/>
        <v>0</v>
      </c>
      <c r="T230" s="12">
        <f t="shared" si="222"/>
        <v>90700641</v>
      </c>
      <c r="U230" s="19">
        <f t="shared" si="215"/>
        <v>1349075892</v>
      </c>
    </row>
    <row r="231" spans="2:21" x14ac:dyDescent="0.3">
      <c r="B231" s="11">
        <v>39508</v>
      </c>
      <c r="C231" s="9">
        <v>70871105</v>
      </c>
      <c r="D231" s="9">
        <v>33001526</v>
      </c>
      <c r="E231" s="9">
        <v>333900</v>
      </c>
      <c r="F231" s="9">
        <v>267920127</v>
      </c>
      <c r="G231" s="9">
        <v>0</v>
      </c>
      <c r="H231" s="9">
        <v>0</v>
      </c>
      <c r="I231" s="9">
        <v>372126658</v>
      </c>
      <c r="J231" s="9">
        <f t="shared" si="225"/>
        <v>0</v>
      </c>
      <c r="K231" s="21" t="str">
        <f>IF(COUNTIF(I232:$I$389,I231)=0,"","Revisar")</f>
        <v/>
      </c>
      <c r="L231" s="10">
        <v>19781.73</v>
      </c>
      <c r="M231" s="18">
        <f t="shared" si="224"/>
        <v>1336113837</v>
      </c>
      <c r="N231" s="12">
        <f t="shared" si="216"/>
        <v>70871105</v>
      </c>
      <c r="O231" s="12">
        <f t="shared" si="217"/>
        <v>33001526</v>
      </c>
      <c r="P231" s="12">
        <f t="shared" si="218"/>
        <v>333900</v>
      </c>
      <c r="Q231" s="12">
        <f t="shared" si="219"/>
        <v>267920127</v>
      </c>
      <c r="R231" s="12">
        <f t="shared" si="220"/>
        <v>0</v>
      </c>
      <c r="S231" s="12">
        <f t="shared" si="221"/>
        <v>0</v>
      </c>
      <c r="T231" s="12">
        <f t="shared" si="222"/>
        <v>372126658</v>
      </c>
      <c r="U231" s="19">
        <f t="shared" si="215"/>
        <v>1336113837</v>
      </c>
    </row>
    <row r="232" spans="2:21" x14ac:dyDescent="0.3">
      <c r="B232" s="11">
        <v>39479</v>
      </c>
      <c r="C232" s="9">
        <v>84253062</v>
      </c>
      <c r="D232" s="9">
        <v>7323844</v>
      </c>
      <c r="E232" s="9">
        <v>210866</v>
      </c>
      <c r="F232" s="9">
        <v>0</v>
      </c>
      <c r="G232" s="9">
        <v>0</v>
      </c>
      <c r="H232" s="9">
        <v>-487391</v>
      </c>
      <c r="I232" s="9">
        <v>91300381</v>
      </c>
      <c r="J232" s="9">
        <f t="shared" si="225"/>
        <v>0</v>
      </c>
      <c r="K232" s="21" t="str">
        <f>IF(COUNTIF(I233:$I$389,I232)=0,"","Revisar")</f>
        <v/>
      </c>
      <c r="L232" s="10">
        <v>19766.45</v>
      </c>
      <c r="M232" s="18">
        <f t="shared" si="224"/>
        <v>1050836315</v>
      </c>
      <c r="N232" s="12">
        <f t="shared" si="216"/>
        <v>84253062</v>
      </c>
      <c r="O232" s="12">
        <f t="shared" si="217"/>
        <v>7323844</v>
      </c>
      <c r="P232" s="12">
        <f t="shared" si="218"/>
        <v>210866</v>
      </c>
      <c r="Q232" s="12">
        <f t="shared" si="219"/>
        <v>0</v>
      </c>
      <c r="R232" s="12">
        <f t="shared" si="220"/>
        <v>0</v>
      </c>
      <c r="S232" s="12">
        <f t="shared" si="221"/>
        <v>-487391</v>
      </c>
      <c r="T232" s="12">
        <f t="shared" si="222"/>
        <v>91300381</v>
      </c>
      <c r="U232" s="19">
        <f t="shared" si="215"/>
        <v>1050836315</v>
      </c>
    </row>
    <row r="233" spans="2:21" x14ac:dyDescent="0.3">
      <c r="B233" s="11">
        <v>39448</v>
      </c>
      <c r="C233" s="9">
        <v>60195128</v>
      </c>
      <c r="D233" s="9">
        <v>16725146</v>
      </c>
      <c r="E233" s="9">
        <v>145750</v>
      </c>
      <c r="F233" s="9">
        <v>0</v>
      </c>
      <c r="G233" s="9">
        <v>0</v>
      </c>
      <c r="H233" s="9">
        <v>0</v>
      </c>
      <c r="I233" s="9">
        <v>77066024</v>
      </c>
      <c r="J233" s="9">
        <f t="shared" si="225"/>
        <v>0</v>
      </c>
      <c r="K233" s="21" t="str">
        <f>IF(COUNTIF(I234:$I$389,I233)=0,"","Revisar")</f>
        <v/>
      </c>
      <c r="L233" s="10">
        <v>19687.11</v>
      </c>
      <c r="M233" s="18">
        <f t="shared" si="224"/>
        <v>1268192986</v>
      </c>
      <c r="N233" s="12">
        <f t="shared" si="216"/>
        <v>60195128</v>
      </c>
      <c r="O233" s="12">
        <f t="shared" si="217"/>
        <v>16725146</v>
      </c>
      <c r="P233" s="12">
        <f t="shared" si="218"/>
        <v>145750</v>
      </c>
      <c r="Q233" s="12">
        <f t="shared" si="219"/>
        <v>0</v>
      </c>
      <c r="R233" s="12">
        <f t="shared" si="220"/>
        <v>0</v>
      </c>
      <c r="S233" s="12">
        <f t="shared" si="221"/>
        <v>0</v>
      </c>
      <c r="T233" s="12">
        <f t="shared" si="222"/>
        <v>77066024</v>
      </c>
      <c r="U233" s="19">
        <f t="shared" si="215"/>
        <v>1268192986</v>
      </c>
    </row>
    <row r="234" spans="2:21" x14ac:dyDescent="0.3">
      <c r="B234" s="11">
        <v>39417</v>
      </c>
      <c r="C234" s="9">
        <v>69469960</v>
      </c>
      <c r="D234" s="9">
        <v>5062948</v>
      </c>
      <c r="E234" s="9">
        <v>300000</v>
      </c>
      <c r="F234" s="9">
        <v>0</v>
      </c>
      <c r="G234" s="9">
        <v>0</v>
      </c>
      <c r="H234" s="9">
        <v>0</v>
      </c>
      <c r="I234" s="9">
        <v>74832908</v>
      </c>
      <c r="J234" s="9">
        <f t="shared" si="225"/>
        <v>0</v>
      </c>
      <c r="K234" s="21" t="str">
        <f>IF(COUNTIF(I235:$I$389,I234)=0,"","Revisar")</f>
        <v/>
      </c>
      <c r="L234" s="10">
        <v>19542.13</v>
      </c>
      <c r="M234" s="18">
        <f t="shared" si="224"/>
        <v>1261441596</v>
      </c>
      <c r="N234" s="12">
        <f t="shared" si="216"/>
        <v>69469960</v>
      </c>
      <c r="O234" s="12">
        <f t="shared" si="217"/>
        <v>5062948</v>
      </c>
      <c r="P234" s="12">
        <f t="shared" si="218"/>
        <v>300000</v>
      </c>
      <c r="Q234" s="12">
        <f t="shared" si="219"/>
        <v>0</v>
      </c>
      <c r="R234" s="12">
        <f t="shared" si="220"/>
        <v>0</v>
      </c>
      <c r="S234" s="12">
        <f t="shared" si="221"/>
        <v>0</v>
      </c>
      <c r="T234" s="12">
        <f t="shared" si="222"/>
        <v>74832908</v>
      </c>
      <c r="U234" s="19">
        <f t="shared" si="215"/>
        <v>1261441596</v>
      </c>
    </row>
    <row r="235" spans="2:21" x14ac:dyDescent="0.3">
      <c r="B235" s="11">
        <v>39387</v>
      </c>
      <c r="C235" s="9">
        <v>70038980</v>
      </c>
      <c r="D235" s="9">
        <v>2813528</v>
      </c>
      <c r="E235" s="9">
        <v>497667</v>
      </c>
      <c r="F235" s="9">
        <v>0</v>
      </c>
      <c r="G235" s="9">
        <v>0</v>
      </c>
      <c r="H235" s="9">
        <v>0</v>
      </c>
      <c r="I235" s="9">
        <v>73350175</v>
      </c>
      <c r="J235" s="9">
        <f t="shared" si="225"/>
        <v>0</v>
      </c>
      <c r="K235" s="21" t="str">
        <f>IF(COUNTIF(I236:$I$389,I235)=0,"","Revisar")</f>
        <v/>
      </c>
      <c r="L235" s="10">
        <v>19465.310000000001</v>
      </c>
      <c r="M235" s="18">
        <f t="shared" si="224"/>
        <v>1261872217</v>
      </c>
      <c r="N235" s="12">
        <f t="shared" si="216"/>
        <v>70038980</v>
      </c>
      <c r="O235" s="12">
        <f t="shared" si="217"/>
        <v>2813528</v>
      </c>
      <c r="P235" s="12">
        <f t="shared" si="218"/>
        <v>497667</v>
      </c>
      <c r="Q235" s="12">
        <f t="shared" si="219"/>
        <v>0</v>
      </c>
      <c r="R235" s="12">
        <f t="shared" si="220"/>
        <v>0</v>
      </c>
      <c r="S235" s="12">
        <f t="shared" si="221"/>
        <v>0</v>
      </c>
      <c r="T235" s="12">
        <f t="shared" si="222"/>
        <v>73350175</v>
      </c>
      <c r="U235" s="19">
        <f t="shared" si="215"/>
        <v>1261872217</v>
      </c>
    </row>
    <row r="236" spans="2:21" x14ac:dyDescent="0.3">
      <c r="B236" s="11">
        <v>39356</v>
      </c>
      <c r="C236" s="9">
        <v>67884337</v>
      </c>
      <c r="D236" s="9">
        <v>2221173</v>
      </c>
      <c r="E236" s="9">
        <v>135000</v>
      </c>
      <c r="F236" s="9">
        <v>0</v>
      </c>
      <c r="G236" s="9">
        <v>0</v>
      </c>
      <c r="H236" s="9">
        <f>-711710+2887840</f>
        <v>2176130</v>
      </c>
      <c r="I236" s="9">
        <v>72416640</v>
      </c>
      <c r="J236" s="9">
        <f t="shared" si="225"/>
        <v>0</v>
      </c>
      <c r="K236" s="21" t="str">
        <f>IF(COUNTIF(I237:$I$389,I236)=0,"","Revisar")</f>
        <v/>
      </c>
      <c r="L236" s="10">
        <v>19282.78</v>
      </c>
      <c r="M236" s="18">
        <f t="shared" si="224"/>
        <v>1373035577</v>
      </c>
      <c r="N236" s="12">
        <f t="shared" si="216"/>
        <v>67884337</v>
      </c>
      <c r="O236" s="12">
        <f t="shared" si="217"/>
        <v>2221173</v>
      </c>
      <c r="P236" s="12">
        <f t="shared" si="218"/>
        <v>135000</v>
      </c>
      <c r="Q236" s="12">
        <f t="shared" si="219"/>
        <v>0</v>
      </c>
      <c r="R236" s="12">
        <f t="shared" si="220"/>
        <v>0</v>
      </c>
      <c r="S236" s="12">
        <f t="shared" si="221"/>
        <v>2176130</v>
      </c>
      <c r="T236" s="12">
        <f t="shared" si="222"/>
        <v>72416640</v>
      </c>
      <c r="U236" s="19">
        <f t="shared" si="215"/>
        <v>1373035577</v>
      </c>
    </row>
    <row r="237" spans="2:21" x14ac:dyDescent="0.3">
      <c r="B237" s="11">
        <v>39326</v>
      </c>
      <c r="C237" s="9">
        <v>68770994</v>
      </c>
      <c r="D237" s="9">
        <v>6965372</v>
      </c>
      <c r="E237" s="9">
        <v>1022103</v>
      </c>
      <c r="F237" s="9">
        <v>0</v>
      </c>
      <c r="G237" s="9">
        <v>0</v>
      </c>
      <c r="H237" s="9">
        <v>0</v>
      </c>
      <c r="I237" s="9">
        <v>76758469</v>
      </c>
      <c r="J237" s="9">
        <f t="shared" si="225"/>
        <v>0</v>
      </c>
      <c r="K237" s="21" t="str">
        <f>IF(COUNTIF(I238:$I$389,I237)=0,"","Revisar")</f>
        <v/>
      </c>
      <c r="L237" s="10">
        <v>19074.32</v>
      </c>
      <c r="M237" s="18">
        <f t="shared" si="224"/>
        <v>1631820340</v>
      </c>
      <c r="N237" s="12">
        <f t="shared" si="216"/>
        <v>68770994</v>
      </c>
      <c r="O237" s="12">
        <f t="shared" si="217"/>
        <v>6965372</v>
      </c>
      <c r="P237" s="12">
        <f t="shared" si="218"/>
        <v>1022103</v>
      </c>
      <c r="Q237" s="12">
        <f t="shared" si="219"/>
        <v>0</v>
      </c>
      <c r="R237" s="12">
        <f t="shared" si="220"/>
        <v>0</v>
      </c>
      <c r="S237" s="12">
        <f t="shared" si="221"/>
        <v>0</v>
      </c>
      <c r="T237" s="12">
        <f t="shared" si="222"/>
        <v>76758469</v>
      </c>
      <c r="U237" s="19">
        <f t="shared" si="215"/>
        <v>1631820340</v>
      </c>
    </row>
    <row r="238" spans="2:21" x14ac:dyDescent="0.3">
      <c r="B238" s="11">
        <v>39295</v>
      </c>
      <c r="C238" s="9">
        <v>70973219</v>
      </c>
      <c r="D238" s="9">
        <v>7207152</v>
      </c>
      <c r="E238" s="9">
        <v>508764</v>
      </c>
      <c r="F238" s="9">
        <v>0</v>
      </c>
      <c r="G238" s="9">
        <v>0</v>
      </c>
      <c r="H238" s="9">
        <v>-554675</v>
      </c>
      <c r="I238" s="9">
        <v>78134460</v>
      </c>
      <c r="J238" s="9">
        <f t="shared" si="225"/>
        <v>0</v>
      </c>
      <c r="K238" s="21" t="str">
        <f>IF(COUNTIF(I239:$I$389,I238)=0,"","Revisar")</f>
        <v/>
      </c>
      <c r="L238" s="10">
        <v>18865.45</v>
      </c>
      <c r="M238" s="18">
        <f t="shared" si="224"/>
        <v>2154637095</v>
      </c>
      <c r="N238" s="12">
        <f t="shared" si="216"/>
        <v>70973219</v>
      </c>
      <c r="O238" s="12">
        <f t="shared" si="217"/>
        <v>7207152</v>
      </c>
      <c r="P238" s="12">
        <f t="shared" si="218"/>
        <v>508764</v>
      </c>
      <c r="Q238" s="12">
        <f t="shared" si="219"/>
        <v>0</v>
      </c>
      <c r="R238" s="12">
        <f t="shared" si="220"/>
        <v>0</v>
      </c>
      <c r="S238" s="12">
        <f t="shared" si="221"/>
        <v>-554675</v>
      </c>
      <c r="T238" s="12">
        <f t="shared" si="222"/>
        <v>78134460</v>
      </c>
      <c r="U238" s="19">
        <f t="shared" si="215"/>
        <v>2154637095</v>
      </c>
    </row>
    <row r="239" spans="2:21" x14ac:dyDescent="0.3">
      <c r="B239" s="11">
        <v>39264</v>
      </c>
      <c r="C239" s="9">
        <v>71266893</v>
      </c>
      <c r="D239" s="9">
        <v>4201040</v>
      </c>
      <c r="E239" s="9">
        <v>425928</v>
      </c>
      <c r="F239" s="9">
        <v>0</v>
      </c>
      <c r="G239" s="9">
        <v>0</v>
      </c>
      <c r="H239" s="9">
        <v>0</v>
      </c>
      <c r="I239" s="9">
        <v>75893861</v>
      </c>
      <c r="J239" s="9">
        <f t="shared" si="225"/>
        <v>0</v>
      </c>
      <c r="K239" s="21" t="str">
        <f>IF(COUNTIF(I240:$I$389,I239)=0,"","Revisar")</f>
        <v/>
      </c>
      <c r="L239" s="10">
        <v>18690.009999999998</v>
      </c>
      <c r="M239" s="18">
        <f t="shared" si="224"/>
        <v>2155501583</v>
      </c>
      <c r="N239" s="12">
        <f t="shared" si="216"/>
        <v>71266893</v>
      </c>
      <c r="O239" s="12">
        <f t="shared" si="217"/>
        <v>4201040</v>
      </c>
      <c r="P239" s="12">
        <f t="shared" si="218"/>
        <v>425928</v>
      </c>
      <c r="Q239" s="12">
        <f t="shared" si="219"/>
        <v>0</v>
      </c>
      <c r="R239" s="12">
        <f t="shared" si="220"/>
        <v>0</v>
      </c>
      <c r="S239" s="12">
        <f t="shared" si="221"/>
        <v>0</v>
      </c>
      <c r="T239" s="12">
        <f t="shared" si="222"/>
        <v>75893861</v>
      </c>
      <c r="U239" s="19">
        <f t="shared" si="215"/>
        <v>2155501583</v>
      </c>
    </row>
    <row r="240" spans="2:21" x14ac:dyDescent="0.3">
      <c r="B240" s="11">
        <v>39234</v>
      </c>
      <c r="C240" s="9">
        <v>64637224</v>
      </c>
      <c r="D240" s="9">
        <v>4649969</v>
      </c>
      <c r="E240" s="9">
        <v>176475</v>
      </c>
      <c r="F240" s="9">
        <v>0</v>
      </c>
      <c r="G240" s="9">
        <v>0</v>
      </c>
      <c r="H240" s="9">
        <v>0</v>
      </c>
      <c r="I240" s="9">
        <v>69463668</v>
      </c>
      <c r="J240" s="9">
        <f t="shared" si="225"/>
        <v>0</v>
      </c>
      <c r="K240" s="21" t="str">
        <f>IF(COUNTIF(I241:$I$389,I240)=0,"","Revisar")</f>
        <v/>
      </c>
      <c r="L240" s="10">
        <v>18568.55</v>
      </c>
      <c r="M240" s="18">
        <f t="shared" si="224"/>
        <v>2237781514</v>
      </c>
      <c r="N240" s="12">
        <f t="shared" si="216"/>
        <v>64637224</v>
      </c>
      <c r="O240" s="12">
        <f t="shared" si="217"/>
        <v>4649969</v>
      </c>
      <c r="P240" s="12">
        <f t="shared" si="218"/>
        <v>176475</v>
      </c>
      <c r="Q240" s="12">
        <f t="shared" si="219"/>
        <v>0</v>
      </c>
      <c r="R240" s="12">
        <f t="shared" si="220"/>
        <v>0</v>
      </c>
      <c r="S240" s="12">
        <f t="shared" si="221"/>
        <v>0</v>
      </c>
      <c r="T240" s="12">
        <f t="shared" si="222"/>
        <v>69463668</v>
      </c>
      <c r="U240" s="19">
        <f t="shared" si="215"/>
        <v>2237781514</v>
      </c>
    </row>
    <row r="241" spans="2:21" x14ac:dyDescent="0.3">
      <c r="B241" s="11">
        <v>39203</v>
      </c>
      <c r="C241" s="9">
        <v>66049272</v>
      </c>
      <c r="D241" s="9">
        <v>18525988</v>
      </c>
      <c r="E241" s="9">
        <v>1115000</v>
      </c>
      <c r="F241" s="9">
        <v>111674647</v>
      </c>
      <c r="G241" s="9">
        <v>0</v>
      </c>
      <c r="H241" s="9">
        <v>-332900</v>
      </c>
      <c r="I241" s="9">
        <v>197032007</v>
      </c>
      <c r="J241" s="9">
        <f t="shared" si="225"/>
        <v>0</v>
      </c>
      <c r="K241" s="21" t="str">
        <f>IF(COUNTIF(I242:$I$389,I241)=0,"","Revisar")</f>
        <v/>
      </c>
      <c r="L241" s="10">
        <v>18457.099999999999</v>
      </c>
      <c r="M241" s="18">
        <f t="shared" si="224"/>
        <v>2358357338</v>
      </c>
      <c r="N241" s="12">
        <f t="shared" si="216"/>
        <v>66049272</v>
      </c>
      <c r="O241" s="12">
        <f t="shared" si="217"/>
        <v>18525988</v>
      </c>
      <c r="P241" s="12">
        <f t="shared" si="218"/>
        <v>1115000</v>
      </c>
      <c r="Q241" s="12">
        <f t="shared" si="219"/>
        <v>111674647</v>
      </c>
      <c r="R241" s="12">
        <f t="shared" si="220"/>
        <v>0</v>
      </c>
      <c r="S241" s="12">
        <f t="shared" si="221"/>
        <v>-332900</v>
      </c>
      <c r="T241" s="12">
        <f t="shared" si="222"/>
        <v>197032007</v>
      </c>
      <c r="U241" s="19">
        <f t="shared" si="215"/>
        <v>2358357338</v>
      </c>
    </row>
    <row r="242" spans="2:21" x14ac:dyDescent="0.3">
      <c r="B242" s="11">
        <v>39173</v>
      </c>
      <c r="C242" s="9">
        <v>65087916</v>
      </c>
      <c r="D242" s="9">
        <v>8059373</v>
      </c>
      <c r="E242" s="9">
        <v>4591297</v>
      </c>
      <c r="F242" s="9">
        <v>0</v>
      </c>
      <c r="G242" s="9">
        <v>0</v>
      </c>
      <c r="H242" s="9">
        <v>0</v>
      </c>
      <c r="I242" s="9">
        <v>77738586</v>
      </c>
      <c r="J242" s="9">
        <f t="shared" si="225"/>
        <v>0</v>
      </c>
      <c r="K242" s="21" t="str">
        <f>IF(COUNTIF(I243:$I$389,I242)=0,"","Revisar")</f>
        <v/>
      </c>
      <c r="L242" s="10">
        <v>18376.96</v>
      </c>
      <c r="M242" s="18">
        <f t="shared" si="224"/>
        <v>2241120331</v>
      </c>
      <c r="N242" s="12">
        <f t="shared" si="216"/>
        <v>65087916</v>
      </c>
      <c r="O242" s="12">
        <f t="shared" si="217"/>
        <v>8059373</v>
      </c>
      <c r="P242" s="12">
        <f t="shared" si="218"/>
        <v>4591297</v>
      </c>
      <c r="Q242" s="12">
        <f t="shared" si="219"/>
        <v>0</v>
      </c>
      <c r="R242" s="12">
        <f t="shared" si="220"/>
        <v>0</v>
      </c>
      <c r="S242" s="12">
        <f t="shared" si="221"/>
        <v>0</v>
      </c>
      <c r="T242" s="12">
        <f t="shared" si="222"/>
        <v>77738586</v>
      </c>
      <c r="U242" s="19">
        <f t="shared" ref="U242:U305" si="226">SUM(T242:T253)</f>
        <v>2241120331</v>
      </c>
    </row>
    <row r="243" spans="2:21" x14ac:dyDescent="0.3">
      <c r="B243" s="11">
        <v>39142</v>
      </c>
      <c r="C243" s="9">
        <v>65128896</v>
      </c>
      <c r="D243" s="9">
        <v>8698317</v>
      </c>
      <c r="E243" s="9">
        <v>126000</v>
      </c>
      <c r="F243" s="9">
        <v>12895923</v>
      </c>
      <c r="G243" s="9">
        <v>0</v>
      </c>
      <c r="H243" s="9">
        <v>0</v>
      </c>
      <c r="I243" s="9">
        <v>86849136</v>
      </c>
      <c r="J243" s="9">
        <f t="shared" si="225"/>
        <v>0</v>
      </c>
      <c r="K243" s="21" t="str">
        <f>IF(COUNTIF(I244:$I$389,I243)=0,"","Revisar")</f>
        <v/>
      </c>
      <c r="L243" s="10">
        <v>18391.96</v>
      </c>
      <c r="M243" s="18">
        <f t="shared" si="224"/>
        <v>2244463508</v>
      </c>
      <c r="N243" s="12">
        <f t="shared" si="216"/>
        <v>65128896</v>
      </c>
      <c r="O243" s="12">
        <f t="shared" si="217"/>
        <v>8698317</v>
      </c>
      <c r="P243" s="12">
        <f t="shared" si="218"/>
        <v>126000</v>
      </c>
      <c r="Q243" s="12">
        <f t="shared" si="219"/>
        <v>12895923</v>
      </c>
      <c r="R243" s="12">
        <f t="shared" si="220"/>
        <v>0</v>
      </c>
      <c r="S243" s="12">
        <f t="shared" si="221"/>
        <v>0</v>
      </c>
      <c r="T243" s="12">
        <f t="shared" si="222"/>
        <v>86849136</v>
      </c>
      <c r="U243" s="19">
        <f t="shared" si="226"/>
        <v>2244463508</v>
      </c>
    </row>
    <row r="244" spans="2:21" x14ac:dyDescent="0.3">
      <c r="B244" s="11">
        <v>39114</v>
      </c>
      <c r="C244" s="9">
        <v>65094028</v>
      </c>
      <c r="D244" s="9">
        <v>4179312</v>
      </c>
      <c r="E244" s="9">
        <v>177000</v>
      </c>
      <c r="F244" s="9">
        <v>239667318</v>
      </c>
      <c r="G244" s="9">
        <v>0</v>
      </c>
      <c r="H244" s="9">
        <v>-460606</v>
      </c>
      <c r="I244" s="9">
        <v>308657052</v>
      </c>
      <c r="J244" s="9">
        <f t="shared" si="225"/>
        <v>0</v>
      </c>
      <c r="K244" s="21" t="str">
        <f>IF(COUNTIF(I245:$I$389,I244)=0,"","Revisar")</f>
        <v/>
      </c>
      <c r="L244" s="10">
        <v>18355.84</v>
      </c>
      <c r="M244" s="18">
        <f t="shared" si="224"/>
        <v>2236242901</v>
      </c>
      <c r="N244" s="12">
        <f t="shared" si="216"/>
        <v>65094028</v>
      </c>
      <c r="O244" s="12">
        <f t="shared" si="217"/>
        <v>4179312</v>
      </c>
      <c r="P244" s="12">
        <f t="shared" si="218"/>
        <v>177000</v>
      </c>
      <c r="Q244" s="12">
        <f t="shared" si="219"/>
        <v>239667318</v>
      </c>
      <c r="R244" s="12">
        <f t="shared" si="220"/>
        <v>0</v>
      </c>
      <c r="S244" s="12">
        <f t="shared" si="221"/>
        <v>-460606</v>
      </c>
      <c r="T244" s="12">
        <f t="shared" si="222"/>
        <v>308657052</v>
      </c>
      <c r="U244" s="19">
        <f t="shared" si="226"/>
        <v>2236242901</v>
      </c>
    </row>
    <row r="245" spans="2:21" x14ac:dyDescent="0.3">
      <c r="B245" s="11">
        <v>39083</v>
      </c>
      <c r="C245" s="9">
        <v>66999732</v>
      </c>
      <c r="D245" s="9">
        <v>3333084</v>
      </c>
      <c r="E245" s="9">
        <v>600422</v>
      </c>
      <c r="F245" s="9">
        <v>0</v>
      </c>
      <c r="G245" s="9">
        <v>0</v>
      </c>
      <c r="H245" s="9">
        <v>-618604</v>
      </c>
      <c r="I245" s="9">
        <v>70314634</v>
      </c>
      <c r="J245" s="9">
        <f t="shared" si="225"/>
        <v>0</v>
      </c>
      <c r="K245" s="21" t="str">
        <f>IF(COUNTIF(I246:$I$389,I245)=0,"","Revisar")</f>
        <v/>
      </c>
      <c r="L245" s="10">
        <v>18329.28</v>
      </c>
      <c r="M245" s="18">
        <f t="shared" si="224"/>
        <v>2000874056</v>
      </c>
      <c r="N245" s="12">
        <f t="shared" si="216"/>
        <v>66999732</v>
      </c>
      <c r="O245" s="12">
        <f t="shared" si="217"/>
        <v>3333084</v>
      </c>
      <c r="P245" s="12">
        <f t="shared" si="218"/>
        <v>600422</v>
      </c>
      <c r="Q245" s="12">
        <f t="shared" si="219"/>
        <v>0</v>
      </c>
      <c r="R245" s="12">
        <f t="shared" si="220"/>
        <v>0</v>
      </c>
      <c r="S245" s="12">
        <f t="shared" si="221"/>
        <v>-618604</v>
      </c>
      <c r="T245" s="12">
        <f t="shared" si="222"/>
        <v>70314634</v>
      </c>
      <c r="U245" s="19">
        <f t="shared" si="226"/>
        <v>2000874056</v>
      </c>
    </row>
    <row r="246" spans="2:21" x14ac:dyDescent="0.3">
      <c r="B246" s="11">
        <v>39052</v>
      </c>
      <c r="C246" s="9">
        <v>68399978</v>
      </c>
      <c r="D246" s="9">
        <v>5141218</v>
      </c>
      <c r="E246" s="9">
        <v>1722333</v>
      </c>
      <c r="F246" s="9">
        <v>0</v>
      </c>
      <c r="G246" s="9">
        <v>0</v>
      </c>
      <c r="H246" s="9">
        <v>0</v>
      </c>
      <c r="I246" s="9">
        <v>75263529</v>
      </c>
      <c r="J246" s="9">
        <f t="shared" si="225"/>
        <v>0</v>
      </c>
      <c r="K246" s="21" t="str">
        <f>IF(COUNTIF(I247:$I$389,I246)=0,"","Revisar")</f>
        <v/>
      </c>
      <c r="L246" s="10">
        <v>18355.34</v>
      </c>
      <c r="M246" s="18">
        <f t="shared" si="224"/>
        <v>2006782207</v>
      </c>
      <c r="N246" s="12">
        <f t="shared" si="216"/>
        <v>68399978</v>
      </c>
      <c r="O246" s="12">
        <f t="shared" si="217"/>
        <v>5141218</v>
      </c>
      <c r="P246" s="12">
        <f t="shared" si="218"/>
        <v>1722333</v>
      </c>
      <c r="Q246" s="12">
        <f t="shared" si="219"/>
        <v>0</v>
      </c>
      <c r="R246" s="12">
        <f t="shared" si="220"/>
        <v>0</v>
      </c>
      <c r="S246" s="12">
        <f t="shared" si="221"/>
        <v>0</v>
      </c>
      <c r="T246" s="12">
        <f t="shared" si="222"/>
        <v>75263529</v>
      </c>
      <c r="U246" s="19">
        <f t="shared" si="226"/>
        <v>2006782207</v>
      </c>
    </row>
    <row r="247" spans="2:21" x14ac:dyDescent="0.3">
      <c r="B247" s="11">
        <v>39022</v>
      </c>
      <c r="C247" s="9">
        <v>69164331</v>
      </c>
      <c r="D247" s="9">
        <v>8028221</v>
      </c>
      <c r="E247" s="9">
        <v>4237116</v>
      </c>
      <c r="F247" s="9">
        <v>103083867</v>
      </c>
      <c r="G247" s="9">
        <v>0</v>
      </c>
      <c r="H247" s="9">
        <v>0</v>
      </c>
      <c r="I247" s="9">
        <v>184513535</v>
      </c>
      <c r="J247" s="9">
        <f t="shared" si="225"/>
        <v>0</v>
      </c>
      <c r="K247" s="21" t="str">
        <f>IF(COUNTIF(I248:$I$389,I247)=0,"","Revisar")</f>
        <v/>
      </c>
      <c r="L247" s="10">
        <v>18406.64</v>
      </c>
      <c r="M247" s="18">
        <f t="shared" si="224"/>
        <v>2015961349</v>
      </c>
      <c r="N247" s="12">
        <f t="shared" si="216"/>
        <v>69164331</v>
      </c>
      <c r="O247" s="12">
        <f t="shared" si="217"/>
        <v>8028221</v>
      </c>
      <c r="P247" s="12">
        <f t="shared" si="218"/>
        <v>4237116</v>
      </c>
      <c r="Q247" s="12">
        <f t="shared" si="219"/>
        <v>103083867</v>
      </c>
      <c r="R247" s="12">
        <f t="shared" si="220"/>
        <v>0</v>
      </c>
      <c r="S247" s="12">
        <f t="shared" si="221"/>
        <v>0</v>
      </c>
      <c r="T247" s="12">
        <f t="shared" si="222"/>
        <v>184513535</v>
      </c>
      <c r="U247" s="19">
        <f t="shared" si="226"/>
        <v>2015961349</v>
      </c>
    </row>
    <row r="248" spans="2:21" x14ac:dyDescent="0.3">
      <c r="B248" s="11">
        <v>38991</v>
      </c>
      <c r="C248" s="9">
        <v>314572983</v>
      </c>
      <c r="D248" s="9">
        <v>18989463</v>
      </c>
      <c r="E248" s="9">
        <v>0</v>
      </c>
      <c r="F248" s="9">
        <v>0</v>
      </c>
      <c r="G248" s="9">
        <v>0</v>
      </c>
      <c r="H248" s="9">
        <v>-2361043</v>
      </c>
      <c r="I248" s="9">
        <v>331201403</v>
      </c>
      <c r="J248" s="9">
        <f t="shared" si="225"/>
        <v>0</v>
      </c>
      <c r="K248" s="21" t="str">
        <f>IF(COUNTIF(I249:$I$389,I248)=0,"","Revisar")</f>
        <v/>
      </c>
      <c r="L248" s="10">
        <v>18417.7</v>
      </c>
      <c r="M248" s="18">
        <f t="shared" si="224"/>
        <v>1904228674</v>
      </c>
      <c r="N248" s="12">
        <f t="shared" si="216"/>
        <v>314572983</v>
      </c>
      <c r="O248" s="12">
        <f t="shared" si="217"/>
        <v>18989463</v>
      </c>
      <c r="P248" s="12">
        <f t="shared" si="218"/>
        <v>0</v>
      </c>
      <c r="Q248" s="12">
        <f t="shared" si="219"/>
        <v>0</v>
      </c>
      <c r="R248" s="12">
        <f t="shared" si="220"/>
        <v>0</v>
      </c>
      <c r="S248" s="12">
        <f t="shared" si="221"/>
        <v>-2361043</v>
      </c>
      <c r="T248" s="12">
        <f t="shared" si="222"/>
        <v>331201403</v>
      </c>
      <c r="U248" s="19">
        <f t="shared" si="226"/>
        <v>1904228674</v>
      </c>
    </row>
    <row r="249" spans="2:21" x14ac:dyDescent="0.3">
      <c r="B249" s="11">
        <v>38961</v>
      </c>
      <c r="C249" s="9">
        <v>578680123</v>
      </c>
      <c r="D249" s="9">
        <v>20279608</v>
      </c>
      <c r="E249" s="9">
        <v>615493</v>
      </c>
      <c r="F249" s="9">
        <v>0</v>
      </c>
      <c r="G249" s="9">
        <v>0</v>
      </c>
      <c r="H249" s="9">
        <v>0</v>
      </c>
      <c r="I249" s="9">
        <v>599575224</v>
      </c>
      <c r="J249" s="9">
        <f t="shared" si="225"/>
        <v>0</v>
      </c>
      <c r="K249" s="21" t="str">
        <f>IF(COUNTIF(I250:$I$389,I249)=0,"","Revisar")</f>
        <v/>
      </c>
      <c r="L249" s="10">
        <v>18373.61</v>
      </c>
      <c r="M249" s="18">
        <f t="shared" si="224"/>
        <v>1651505868</v>
      </c>
      <c r="N249" s="12">
        <f t="shared" si="216"/>
        <v>578680123</v>
      </c>
      <c r="O249" s="12">
        <f t="shared" si="217"/>
        <v>20279608</v>
      </c>
      <c r="P249" s="12">
        <f t="shared" si="218"/>
        <v>615493</v>
      </c>
      <c r="Q249" s="12">
        <f t="shared" si="219"/>
        <v>0</v>
      </c>
      <c r="R249" s="12">
        <f t="shared" si="220"/>
        <v>0</v>
      </c>
      <c r="S249" s="12">
        <f t="shared" si="221"/>
        <v>0</v>
      </c>
      <c r="T249" s="12">
        <f t="shared" si="222"/>
        <v>599575224</v>
      </c>
      <c r="U249" s="19">
        <f t="shared" si="226"/>
        <v>1651505868</v>
      </c>
    </row>
    <row r="250" spans="2:21" x14ac:dyDescent="0.3">
      <c r="B250" s="11">
        <v>38930</v>
      </c>
      <c r="C250" s="9">
        <v>68462875</v>
      </c>
      <c r="D250" s="9">
        <v>9541573</v>
      </c>
      <c r="E250" s="9">
        <v>994500</v>
      </c>
      <c r="F250" s="9">
        <v>0</v>
      </c>
      <c r="G250" s="9">
        <v>0</v>
      </c>
      <c r="H250" s="9">
        <v>0</v>
      </c>
      <c r="I250" s="9">
        <v>78998948</v>
      </c>
      <c r="J250" s="9">
        <f t="shared" si="225"/>
        <v>0</v>
      </c>
      <c r="K250" s="21" t="str">
        <f>IF(COUNTIF(I251:$I$389,I250)=0,"","Revisar")</f>
        <v/>
      </c>
      <c r="L250" s="10">
        <v>18288.900000000001</v>
      </c>
      <c r="M250" s="18">
        <f t="shared" si="224"/>
        <v>1144372441</v>
      </c>
      <c r="N250" s="12">
        <f t="shared" si="216"/>
        <v>68462875</v>
      </c>
      <c r="O250" s="12">
        <f t="shared" si="217"/>
        <v>9541573</v>
      </c>
      <c r="P250" s="12">
        <f t="shared" si="218"/>
        <v>994500</v>
      </c>
      <c r="Q250" s="12">
        <f t="shared" si="219"/>
        <v>0</v>
      </c>
      <c r="R250" s="12">
        <f t="shared" si="220"/>
        <v>0</v>
      </c>
      <c r="S250" s="12">
        <f t="shared" si="221"/>
        <v>0</v>
      </c>
      <c r="T250" s="12">
        <f t="shared" si="222"/>
        <v>78998948</v>
      </c>
      <c r="U250" s="19">
        <f t="shared" si="226"/>
        <v>1144372441</v>
      </c>
    </row>
    <row r="251" spans="2:21" x14ac:dyDescent="0.3">
      <c r="B251" s="11">
        <v>38899</v>
      </c>
      <c r="C251" s="9">
        <v>68123416</v>
      </c>
      <c r="D251" s="9">
        <v>90050376</v>
      </c>
      <c r="E251" s="9">
        <v>0</v>
      </c>
      <c r="F251" s="9">
        <v>0</v>
      </c>
      <c r="G251" s="9">
        <v>0</v>
      </c>
      <c r="H251" s="9">
        <v>0</v>
      </c>
      <c r="I251" s="9">
        <v>158173792</v>
      </c>
      <c r="J251" s="9">
        <f t="shared" si="225"/>
        <v>0</v>
      </c>
      <c r="K251" s="21" t="str">
        <f>IF(COUNTIF(I252:$I$389,I251)=0,"","Revisar")</f>
        <v/>
      </c>
      <c r="L251" s="10">
        <v>18183.32</v>
      </c>
      <c r="M251" s="18">
        <f t="shared" si="224"/>
        <v>1149484115</v>
      </c>
      <c r="N251" s="12">
        <f t="shared" si="216"/>
        <v>68123416</v>
      </c>
      <c r="O251" s="12">
        <f t="shared" si="217"/>
        <v>90050376</v>
      </c>
      <c r="P251" s="12">
        <f t="shared" si="218"/>
        <v>0</v>
      </c>
      <c r="Q251" s="12">
        <f t="shared" si="219"/>
        <v>0</v>
      </c>
      <c r="R251" s="12">
        <f t="shared" si="220"/>
        <v>0</v>
      </c>
      <c r="S251" s="12">
        <f t="shared" si="221"/>
        <v>0</v>
      </c>
      <c r="T251" s="12">
        <f t="shared" si="222"/>
        <v>158173792</v>
      </c>
      <c r="U251" s="19">
        <f t="shared" si="226"/>
        <v>1149484115</v>
      </c>
    </row>
    <row r="252" spans="2:21" x14ac:dyDescent="0.3">
      <c r="B252" s="11">
        <v>38869</v>
      </c>
      <c r="C252" s="9">
        <v>72547288</v>
      </c>
      <c r="D252" s="9">
        <v>114410230</v>
      </c>
      <c r="E252" s="9">
        <v>3081974</v>
      </c>
      <c r="F252" s="9">
        <v>0</v>
      </c>
      <c r="G252" s="9">
        <v>0</v>
      </c>
      <c r="H252" s="9">
        <v>0</v>
      </c>
      <c r="I252" s="9">
        <v>190039492</v>
      </c>
      <c r="J252" s="9">
        <f t="shared" si="225"/>
        <v>0</v>
      </c>
      <c r="K252" s="21" t="str">
        <f>IF(COUNTIF(I253:$I$389,I252)=0,"","Revisar")</f>
        <v/>
      </c>
      <c r="L252" s="10">
        <v>18133.27</v>
      </c>
      <c r="M252" s="18">
        <f t="shared" si="224"/>
        <v>1078980666</v>
      </c>
      <c r="N252" s="12">
        <f t="shared" ref="N252:N315" si="227">IF($B$6=$B$7,C252/$L252,C252)</f>
        <v>72547288</v>
      </c>
      <c r="O252" s="12">
        <f t="shared" ref="O252:O315" si="228">IF($B$6=$B$7,D252/$L252,D252)</f>
        <v>114410230</v>
      </c>
      <c r="P252" s="12">
        <f t="shared" ref="P252:P315" si="229">IF($B$6=$B$7,E252/$L252,E252)</f>
        <v>3081974</v>
      </c>
      <c r="Q252" s="12">
        <f t="shared" ref="Q252:Q315" si="230">IF($B$6=$B$7,F252/$L252,F252)</f>
        <v>0</v>
      </c>
      <c r="R252" s="12">
        <f t="shared" ref="R252:R315" si="231">IF($B$6=$B$7,G252/$L252,G252)</f>
        <v>0</v>
      </c>
      <c r="S252" s="12">
        <f t="shared" ref="S252:S315" si="232">IF($B$6=$B$7,H252/$L252,H252)</f>
        <v>0</v>
      </c>
      <c r="T252" s="12">
        <f t="shared" ref="T252:T315" si="233">IF($B$6=$B$7,I252/$L252,I252)</f>
        <v>190039492</v>
      </c>
      <c r="U252" s="19">
        <f t="shared" si="226"/>
        <v>1078980666</v>
      </c>
    </row>
    <row r="253" spans="2:21" x14ac:dyDescent="0.3">
      <c r="B253" s="11">
        <v>38838</v>
      </c>
      <c r="C253" s="9">
        <v>66925566</v>
      </c>
      <c r="D253" s="9">
        <v>8870276</v>
      </c>
      <c r="E253" s="9">
        <v>3999158</v>
      </c>
      <c r="F253" s="9">
        <v>0</v>
      </c>
      <c r="G253" s="9">
        <v>0</v>
      </c>
      <c r="H253" s="9">
        <v>0</v>
      </c>
      <c r="I253" s="9">
        <v>79795000</v>
      </c>
      <c r="J253" s="9">
        <f t="shared" si="225"/>
        <v>0</v>
      </c>
      <c r="K253" s="21" t="str">
        <f>IF(COUNTIF(I254:$I$389,I253)=0,"","Revisar")</f>
        <v/>
      </c>
      <c r="L253" s="10">
        <v>18038.79</v>
      </c>
      <c r="M253" s="18">
        <f t="shared" si="224"/>
        <v>994153387</v>
      </c>
      <c r="N253" s="12">
        <f t="shared" si="227"/>
        <v>66925566</v>
      </c>
      <c r="O253" s="12">
        <f t="shared" si="228"/>
        <v>8870276</v>
      </c>
      <c r="P253" s="12">
        <f t="shared" si="229"/>
        <v>3999158</v>
      </c>
      <c r="Q253" s="12">
        <f t="shared" si="230"/>
        <v>0</v>
      </c>
      <c r="R253" s="12">
        <f t="shared" si="231"/>
        <v>0</v>
      </c>
      <c r="S253" s="12">
        <f t="shared" si="232"/>
        <v>0</v>
      </c>
      <c r="T253" s="12">
        <f t="shared" si="233"/>
        <v>79795000</v>
      </c>
      <c r="U253" s="19">
        <f t="shared" si="226"/>
        <v>994153387</v>
      </c>
    </row>
    <row r="254" spans="2:21" x14ac:dyDescent="0.3">
      <c r="B254" s="11">
        <v>38808</v>
      </c>
      <c r="C254" s="9">
        <v>66649792</v>
      </c>
      <c r="D254" s="9">
        <v>14431971</v>
      </c>
      <c r="E254" s="9">
        <v>0</v>
      </c>
      <c r="F254" s="9">
        <v>0</v>
      </c>
      <c r="G254" s="9">
        <v>0</v>
      </c>
      <c r="H254" s="9">
        <v>0</v>
      </c>
      <c r="I254" s="9">
        <v>81081763</v>
      </c>
      <c r="J254" s="9">
        <f t="shared" ref="J254:J317" si="234">I254-SUM(C254:H254)</f>
        <v>0</v>
      </c>
      <c r="K254" s="21" t="str">
        <f>IF(COUNTIF(I255:$I$389,I254)=0,"","Revisar")</f>
        <v/>
      </c>
      <c r="L254" s="10">
        <v>17931.900000000001</v>
      </c>
      <c r="M254" s="18">
        <f t="shared" si="224"/>
        <v>1010394949</v>
      </c>
      <c r="N254" s="12">
        <f t="shared" si="227"/>
        <v>66649792</v>
      </c>
      <c r="O254" s="12">
        <f t="shared" si="228"/>
        <v>14431971</v>
      </c>
      <c r="P254" s="12">
        <f t="shared" si="229"/>
        <v>0</v>
      </c>
      <c r="Q254" s="12">
        <f t="shared" si="230"/>
        <v>0</v>
      </c>
      <c r="R254" s="12">
        <f t="shared" si="231"/>
        <v>0</v>
      </c>
      <c r="S254" s="12">
        <f t="shared" si="232"/>
        <v>0</v>
      </c>
      <c r="T254" s="12">
        <f t="shared" si="233"/>
        <v>81081763</v>
      </c>
      <c r="U254" s="19">
        <f t="shared" si="226"/>
        <v>1010394949</v>
      </c>
    </row>
    <row r="255" spans="2:21" x14ac:dyDescent="0.3">
      <c r="B255" s="11">
        <v>38777</v>
      </c>
      <c r="C255" s="9">
        <v>67395905</v>
      </c>
      <c r="D255" s="9">
        <v>7725971</v>
      </c>
      <c r="E255" s="9">
        <v>3506653</v>
      </c>
      <c r="F255" s="9">
        <v>0</v>
      </c>
      <c r="G255" s="9">
        <v>0</v>
      </c>
      <c r="H255" s="9">
        <v>0</v>
      </c>
      <c r="I255" s="9">
        <v>78628529</v>
      </c>
      <c r="J255" s="9">
        <f t="shared" si="234"/>
        <v>0</v>
      </c>
      <c r="K255" s="21" t="str">
        <f>IF(COUNTIF(I256:$I$389,I255)=0,"","Revisar")</f>
        <v/>
      </c>
      <c r="L255" s="10">
        <v>17924.919999999998</v>
      </c>
      <c r="M255" s="18">
        <f t="shared" ref="M255:M318" si="235">SUM(T255:T266)</f>
        <v>1008892857</v>
      </c>
      <c r="N255" s="12">
        <f t="shared" si="227"/>
        <v>67395905</v>
      </c>
      <c r="O255" s="12">
        <f t="shared" si="228"/>
        <v>7725971</v>
      </c>
      <c r="P255" s="12">
        <f t="shared" si="229"/>
        <v>3506653</v>
      </c>
      <c r="Q255" s="12">
        <f t="shared" si="230"/>
        <v>0</v>
      </c>
      <c r="R255" s="12">
        <f t="shared" si="231"/>
        <v>0</v>
      </c>
      <c r="S255" s="12">
        <f t="shared" si="232"/>
        <v>0</v>
      </c>
      <c r="T255" s="12">
        <f t="shared" si="233"/>
        <v>78628529</v>
      </c>
      <c r="U255" s="19">
        <f t="shared" si="226"/>
        <v>1008892857</v>
      </c>
    </row>
    <row r="256" spans="2:21" x14ac:dyDescent="0.3">
      <c r="B256" s="11">
        <v>38749</v>
      </c>
      <c r="C256" s="9">
        <v>67561704</v>
      </c>
      <c r="D256" s="9">
        <v>4084180</v>
      </c>
      <c r="E256" s="9">
        <v>1642323</v>
      </c>
      <c r="F256" s="9">
        <v>0</v>
      </c>
      <c r="G256" s="9">
        <v>0</v>
      </c>
      <c r="H256" s="9">
        <v>0</v>
      </c>
      <c r="I256" s="9">
        <v>73288207</v>
      </c>
      <c r="J256" s="9">
        <f t="shared" si="234"/>
        <v>0</v>
      </c>
      <c r="K256" s="21" t="str">
        <f>IF(COUNTIF(I257:$I$389,I256)=0,"","Revisar")</f>
        <v/>
      </c>
      <c r="L256" s="10">
        <v>17914.32</v>
      </c>
      <c r="M256" s="18">
        <f t="shared" si="235"/>
        <v>1005848111</v>
      </c>
      <c r="N256" s="12">
        <f t="shared" si="227"/>
        <v>67561704</v>
      </c>
      <c r="O256" s="12">
        <f t="shared" si="228"/>
        <v>4084180</v>
      </c>
      <c r="P256" s="12">
        <f t="shared" si="229"/>
        <v>1642323</v>
      </c>
      <c r="Q256" s="12">
        <f t="shared" si="230"/>
        <v>0</v>
      </c>
      <c r="R256" s="12">
        <f t="shared" si="231"/>
        <v>0</v>
      </c>
      <c r="S256" s="12">
        <f t="shared" si="232"/>
        <v>0</v>
      </c>
      <c r="T256" s="12">
        <f t="shared" si="233"/>
        <v>73288207</v>
      </c>
      <c r="U256" s="19">
        <f t="shared" si="226"/>
        <v>1005848111</v>
      </c>
    </row>
    <row r="257" spans="2:21" x14ac:dyDescent="0.3">
      <c r="B257" s="11">
        <v>38718</v>
      </c>
      <c r="C257" s="9">
        <v>67837316</v>
      </c>
      <c r="D257" s="9">
        <v>7376719</v>
      </c>
      <c r="E257" s="9">
        <v>1008750</v>
      </c>
      <c r="F257" s="9">
        <v>0</v>
      </c>
      <c r="G257" s="9">
        <v>0</v>
      </c>
      <c r="H257" s="9">
        <v>0</v>
      </c>
      <c r="I257" s="9">
        <v>76222785</v>
      </c>
      <c r="J257" s="9">
        <f t="shared" si="234"/>
        <v>0</v>
      </c>
      <c r="K257" s="21" t="str">
        <f>IF(COUNTIF(I258:$I$389,I257)=0,"","Revisar")</f>
        <v/>
      </c>
      <c r="L257" s="10">
        <v>17953.93</v>
      </c>
      <c r="M257" s="18">
        <f t="shared" si="235"/>
        <v>1029403067</v>
      </c>
      <c r="N257" s="12">
        <f t="shared" si="227"/>
        <v>67837316</v>
      </c>
      <c r="O257" s="12">
        <f t="shared" si="228"/>
        <v>7376719</v>
      </c>
      <c r="P257" s="12">
        <f t="shared" si="229"/>
        <v>1008750</v>
      </c>
      <c r="Q257" s="12">
        <f t="shared" si="230"/>
        <v>0</v>
      </c>
      <c r="R257" s="12">
        <f t="shared" si="231"/>
        <v>0</v>
      </c>
      <c r="S257" s="12">
        <f t="shared" si="232"/>
        <v>0</v>
      </c>
      <c r="T257" s="12">
        <f t="shared" si="233"/>
        <v>76222785</v>
      </c>
      <c r="U257" s="19">
        <f t="shared" si="226"/>
        <v>1029403067</v>
      </c>
    </row>
    <row r="258" spans="2:21" x14ac:dyDescent="0.3">
      <c r="B258" s="11">
        <v>38687</v>
      </c>
      <c r="C258" s="8">
        <v>68471692</v>
      </c>
      <c r="D258" s="8">
        <v>10811656</v>
      </c>
      <c r="E258" s="8">
        <v>5159323</v>
      </c>
      <c r="F258" s="9">
        <v>0</v>
      </c>
      <c r="G258" s="9">
        <v>0</v>
      </c>
      <c r="H258" s="8">
        <v>0</v>
      </c>
      <c r="I258" s="9">
        <v>84442671</v>
      </c>
      <c r="J258" s="9">
        <f t="shared" si="234"/>
        <v>0</v>
      </c>
      <c r="K258" s="21" t="str">
        <f>IF(COUNTIF(I259:$I$389,I258)=0,"","Revisar")</f>
        <v/>
      </c>
      <c r="L258" s="10">
        <v>17993.400000000001</v>
      </c>
      <c r="M258" s="18">
        <f t="shared" si="235"/>
        <v>1047994836</v>
      </c>
      <c r="N258" s="12">
        <f t="shared" si="227"/>
        <v>68471692</v>
      </c>
      <c r="O258" s="12">
        <f t="shared" si="228"/>
        <v>10811656</v>
      </c>
      <c r="P258" s="12">
        <f t="shared" si="229"/>
        <v>5159323</v>
      </c>
      <c r="Q258" s="12">
        <f t="shared" si="230"/>
        <v>0</v>
      </c>
      <c r="R258" s="12">
        <f t="shared" si="231"/>
        <v>0</v>
      </c>
      <c r="S258" s="12">
        <f t="shared" si="232"/>
        <v>0</v>
      </c>
      <c r="T258" s="12">
        <f t="shared" si="233"/>
        <v>84442671</v>
      </c>
      <c r="U258" s="19">
        <f t="shared" si="226"/>
        <v>1047994836</v>
      </c>
    </row>
    <row r="259" spans="2:21" x14ac:dyDescent="0.3">
      <c r="B259" s="11">
        <v>38657</v>
      </c>
      <c r="C259" s="8">
        <v>67292850</v>
      </c>
      <c r="D259" s="8">
        <v>3855738</v>
      </c>
      <c r="E259" s="8">
        <v>1632272</v>
      </c>
      <c r="F259" s="9">
        <v>0</v>
      </c>
      <c r="G259" s="9">
        <v>0</v>
      </c>
      <c r="H259" s="8">
        <v>0</v>
      </c>
      <c r="I259" s="9">
        <v>72780860</v>
      </c>
      <c r="J259" s="9">
        <f t="shared" si="234"/>
        <v>0</v>
      </c>
      <c r="K259" s="21" t="str">
        <f>IF(COUNTIF(I260:$I$389,I259)=0,"","Revisar")</f>
        <v/>
      </c>
      <c r="L259" s="10">
        <v>17928.7</v>
      </c>
      <c r="M259" s="18">
        <f t="shared" si="235"/>
        <v>1225758838</v>
      </c>
      <c r="N259" s="12">
        <f t="shared" si="227"/>
        <v>67292850</v>
      </c>
      <c r="O259" s="12">
        <f t="shared" si="228"/>
        <v>3855738</v>
      </c>
      <c r="P259" s="12">
        <f t="shared" si="229"/>
        <v>1632272</v>
      </c>
      <c r="Q259" s="12">
        <f t="shared" si="230"/>
        <v>0</v>
      </c>
      <c r="R259" s="12">
        <f t="shared" si="231"/>
        <v>0</v>
      </c>
      <c r="S259" s="12">
        <f t="shared" si="232"/>
        <v>0</v>
      </c>
      <c r="T259" s="12">
        <f t="shared" si="233"/>
        <v>72780860</v>
      </c>
      <c r="U259" s="19">
        <f t="shared" si="226"/>
        <v>1225758838</v>
      </c>
    </row>
    <row r="260" spans="2:21" x14ac:dyDescent="0.3">
      <c r="B260" s="11">
        <v>38626</v>
      </c>
      <c r="C260" s="8">
        <v>66744499</v>
      </c>
      <c r="D260" s="8">
        <v>11538598</v>
      </c>
      <c r="E260" s="8">
        <v>195500</v>
      </c>
      <c r="F260" s="9">
        <v>0</v>
      </c>
      <c r="G260" s="9">
        <v>0</v>
      </c>
      <c r="H260" s="8">
        <v>0</v>
      </c>
      <c r="I260" s="9">
        <v>78478597</v>
      </c>
      <c r="J260" s="9">
        <f t="shared" si="234"/>
        <v>0</v>
      </c>
      <c r="K260" s="21" t="str">
        <f>IF(COUNTIF(I261:$I$389,I260)=0,"","Revisar")</f>
        <v/>
      </c>
      <c r="L260" s="10">
        <v>17767.68</v>
      </c>
      <c r="M260" s="18">
        <f t="shared" si="235"/>
        <v>1235734833</v>
      </c>
      <c r="N260" s="12">
        <f t="shared" si="227"/>
        <v>66744499</v>
      </c>
      <c r="O260" s="12">
        <f t="shared" si="228"/>
        <v>11538598</v>
      </c>
      <c r="P260" s="12">
        <f t="shared" si="229"/>
        <v>195500</v>
      </c>
      <c r="Q260" s="12">
        <f t="shared" si="230"/>
        <v>0</v>
      </c>
      <c r="R260" s="12">
        <f t="shared" si="231"/>
        <v>0</v>
      </c>
      <c r="S260" s="12">
        <f t="shared" si="232"/>
        <v>0</v>
      </c>
      <c r="T260" s="12">
        <f t="shared" si="233"/>
        <v>78478597</v>
      </c>
      <c r="U260" s="19">
        <f t="shared" si="226"/>
        <v>1235734833</v>
      </c>
    </row>
    <row r="261" spans="2:21" x14ac:dyDescent="0.3">
      <c r="B261" s="11">
        <v>38596</v>
      </c>
      <c r="C261" s="8">
        <v>70758600</v>
      </c>
      <c r="D261" s="8">
        <v>11312487</v>
      </c>
      <c r="E261" s="8">
        <v>11006667</v>
      </c>
      <c r="F261" s="9">
        <v>0</v>
      </c>
      <c r="G261" s="9">
        <v>0</v>
      </c>
      <c r="H261" s="8">
        <v>-635957</v>
      </c>
      <c r="I261" s="9">
        <v>92441797</v>
      </c>
      <c r="J261" s="9">
        <f t="shared" si="234"/>
        <v>0</v>
      </c>
      <c r="K261" s="21" t="str">
        <f>IF(COUNTIF(I262:$I$389,I261)=0,"","Revisar")</f>
        <v/>
      </c>
      <c r="L261" s="10">
        <v>17691.05</v>
      </c>
      <c r="M261" s="18">
        <f t="shared" si="235"/>
        <v>1381915266</v>
      </c>
      <c r="N261" s="12">
        <f t="shared" si="227"/>
        <v>70758600</v>
      </c>
      <c r="O261" s="12">
        <f t="shared" si="228"/>
        <v>11312487</v>
      </c>
      <c r="P261" s="12">
        <f t="shared" si="229"/>
        <v>11006667</v>
      </c>
      <c r="Q261" s="12">
        <f t="shared" si="230"/>
        <v>0</v>
      </c>
      <c r="R261" s="12">
        <f t="shared" si="231"/>
        <v>0</v>
      </c>
      <c r="S261" s="12">
        <f t="shared" si="232"/>
        <v>-635957</v>
      </c>
      <c r="T261" s="12">
        <f t="shared" si="233"/>
        <v>92441797</v>
      </c>
      <c r="U261" s="19">
        <f t="shared" si="226"/>
        <v>1381915266</v>
      </c>
    </row>
    <row r="262" spans="2:21" x14ac:dyDescent="0.3">
      <c r="B262" s="11">
        <v>38565</v>
      </c>
      <c r="C262" s="8">
        <v>65447987</v>
      </c>
      <c r="D262" s="8">
        <v>15821502</v>
      </c>
      <c r="E262" s="8">
        <v>2841133</v>
      </c>
      <c r="F262" s="9">
        <v>0</v>
      </c>
      <c r="G262" s="9">
        <v>0</v>
      </c>
      <c r="H262" s="8">
        <v>0</v>
      </c>
      <c r="I262" s="9">
        <v>84110622</v>
      </c>
      <c r="J262" s="9">
        <f t="shared" si="234"/>
        <v>0</v>
      </c>
      <c r="K262" s="21" t="str">
        <f>IF(COUNTIF(I263:$I$389,I262)=0,"","Revisar")</f>
        <v/>
      </c>
      <c r="L262" s="10">
        <v>17595.36</v>
      </c>
      <c r="M262" s="18">
        <f t="shared" si="235"/>
        <v>1402241419</v>
      </c>
      <c r="N262" s="12">
        <f t="shared" si="227"/>
        <v>65447987</v>
      </c>
      <c r="O262" s="12">
        <f t="shared" si="228"/>
        <v>15821502</v>
      </c>
      <c r="P262" s="12">
        <f t="shared" si="229"/>
        <v>2841133</v>
      </c>
      <c r="Q262" s="12">
        <f t="shared" si="230"/>
        <v>0</v>
      </c>
      <c r="R262" s="12">
        <f t="shared" si="231"/>
        <v>0</v>
      </c>
      <c r="S262" s="12">
        <f t="shared" si="232"/>
        <v>0</v>
      </c>
      <c r="T262" s="12">
        <f t="shared" si="233"/>
        <v>84110622</v>
      </c>
      <c r="U262" s="19">
        <f t="shared" si="226"/>
        <v>1402241419</v>
      </c>
    </row>
    <row r="263" spans="2:21" x14ac:dyDescent="0.3">
      <c r="B263" s="11">
        <v>38534</v>
      </c>
      <c r="C263" s="8">
        <v>66006956</v>
      </c>
      <c r="D263" s="8">
        <v>19224527</v>
      </c>
      <c r="E263" s="8">
        <v>2438860</v>
      </c>
      <c r="F263" s="9">
        <v>0</v>
      </c>
      <c r="G263" s="9">
        <v>0</v>
      </c>
      <c r="H263" s="8">
        <v>0</v>
      </c>
      <c r="I263" s="9">
        <v>87670343</v>
      </c>
      <c r="J263" s="9">
        <f t="shared" si="234"/>
        <v>0</v>
      </c>
      <c r="K263" s="21" t="str">
        <f>IF(COUNTIF(I264:$I$389,I263)=0,"","Revisar")</f>
        <v/>
      </c>
      <c r="L263" s="10">
        <v>17518.509999999998</v>
      </c>
      <c r="M263" s="18">
        <f t="shared" si="235"/>
        <v>1724875156</v>
      </c>
      <c r="N263" s="12">
        <f t="shared" si="227"/>
        <v>66006956</v>
      </c>
      <c r="O263" s="12">
        <f t="shared" si="228"/>
        <v>19224527</v>
      </c>
      <c r="P263" s="12">
        <f t="shared" si="229"/>
        <v>2438860</v>
      </c>
      <c r="Q263" s="12">
        <f t="shared" si="230"/>
        <v>0</v>
      </c>
      <c r="R263" s="12">
        <f t="shared" si="231"/>
        <v>0</v>
      </c>
      <c r="S263" s="12">
        <f t="shared" si="232"/>
        <v>0</v>
      </c>
      <c r="T263" s="12">
        <f t="shared" si="233"/>
        <v>87670343</v>
      </c>
      <c r="U263" s="19">
        <f t="shared" si="226"/>
        <v>1724875156</v>
      </c>
    </row>
    <row r="264" spans="2:21" x14ac:dyDescent="0.3">
      <c r="B264" s="11">
        <v>38504</v>
      </c>
      <c r="C264" s="8">
        <v>64778416</v>
      </c>
      <c r="D264" s="8">
        <v>36508116</v>
      </c>
      <c r="E264" s="8">
        <v>3925681</v>
      </c>
      <c r="F264" s="9">
        <v>0</v>
      </c>
      <c r="G264" s="9">
        <v>0</v>
      </c>
      <c r="H264" s="8">
        <v>0</v>
      </c>
      <c r="I264" s="9">
        <v>105212213</v>
      </c>
      <c r="J264" s="9">
        <f t="shared" si="234"/>
        <v>0</v>
      </c>
      <c r="K264" s="21" t="str">
        <f>IF(COUNTIF(I265:$I$389,I264)=0,"","Revisar")</f>
        <v/>
      </c>
      <c r="L264" s="10">
        <v>17463.080000000002</v>
      </c>
      <c r="M264" s="18">
        <f t="shared" si="235"/>
        <v>1752438160</v>
      </c>
      <c r="N264" s="12">
        <f t="shared" si="227"/>
        <v>64778416</v>
      </c>
      <c r="O264" s="12">
        <f t="shared" si="228"/>
        <v>36508116</v>
      </c>
      <c r="P264" s="12">
        <f t="shared" si="229"/>
        <v>3925681</v>
      </c>
      <c r="Q264" s="12">
        <f t="shared" si="230"/>
        <v>0</v>
      </c>
      <c r="R264" s="12">
        <f t="shared" si="231"/>
        <v>0</v>
      </c>
      <c r="S264" s="12">
        <f t="shared" si="232"/>
        <v>0</v>
      </c>
      <c r="T264" s="12">
        <f t="shared" si="233"/>
        <v>105212213</v>
      </c>
      <c r="U264" s="19">
        <f t="shared" si="226"/>
        <v>1752438160</v>
      </c>
    </row>
    <row r="265" spans="2:21" x14ac:dyDescent="0.3">
      <c r="B265" s="11">
        <v>38473</v>
      </c>
      <c r="C265" s="8">
        <v>68602892</v>
      </c>
      <c r="D265" s="8">
        <v>19383269</v>
      </c>
      <c r="E265" s="8">
        <v>8050401</v>
      </c>
      <c r="F265" s="9">
        <v>0</v>
      </c>
      <c r="G265" s="9">
        <v>0</v>
      </c>
      <c r="H265" s="8">
        <v>0</v>
      </c>
      <c r="I265" s="9">
        <v>96036562</v>
      </c>
      <c r="J265" s="9">
        <f t="shared" si="234"/>
        <v>0</v>
      </c>
      <c r="K265" s="21" t="str">
        <f>IF(COUNTIF(I266:$I$389,I265)=0,"","Revisar")</f>
        <v/>
      </c>
      <c r="L265" s="10">
        <v>17326.97</v>
      </c>
      <c r="M265" s="18">
        <f t="shared" si="235"/>
        <v>1708323773</v>
      </c>
      <c r="N265" s="12">
        <f t="shared" si="227"/>
        <v>68602892</v>
      </c>
      <c r="O265" s="12">
        <f t="shared" si="228"/>
        <v>19383269</v>
      </c>
      <c r="P265" s="12">
        <f t="shared" si="229"/>
        <v>8050401</v>
      </c>
      <c r="Q265" s="12">
        <f t="shared" si="230"/>
        <v>0</v>
      </c>
      <c r="R265" s="12">
        <f t="shared" si="231"/>
        <v>0</v>
      </c>
      <c r="S265" s="12">
        <f t="shared" si="232"/>
        <v>0</v>
      </c>
      <c r="T265" s="12">
        <f t="shared" si="233"/>
        <v>96036562</v>
      </c>
      <c r="U265" s="19">
        <f t="shared" si="226"/>
        <v>1708323773</v>
      </c>
    </row>
    <row r="266" spans="2:21" x14ac:dyDescent="0.3">
      <c r="B266" s="11">
        <v>38443</v>
      </c>
      <c r="C266" s="8">
        <v>63584677</v>
      </c>
      <c r="D266" s="8">
        <v>14724938</v>
      </c>
      <c r="E266" s="8">
        <v>1270056</v>
      </c>
      <c r="F266" s="9">
        <v>0</v>
      </c>
      <c r="G266" s="9">
        <v>0</v>
      </c>
      <c r="H266" s="8">
        <v>0</v>
      </c>
      <c r="I266" s="9">
        <v>79579671</v>
      </c>
      <c r="J266" s="9">
        <f t="shared" si="234"/>
        <v>0</v>
      </c>
      <c r="K266" s="21" t="str">
        <f>IF(COUNTIF(I267:$I$389,I266)=0,"","Revisar")</f>
        <v/>
      </c>
      <c r="L266" s="10">
        <v>17214.37</v>
      </c>
      <c r="M266" s="18">
        <f t="shared" si="235"/>
        <v>1694552994</v>
      </c>
      <c r="N266" s="12">
        <f t="shared" si="227"/>
        <v>63584677</v>
      </c>
      <c r="O266" s="12">
        <f t="shared" si="228"/>
        <v>14724938</v>
      </c>
      <c r="P266" s="12">
        <f t="shared" si="229"/>
        <v>1270056</v>
      </c>
      <c r="Q266" s="12">
        <f t="shared" si="230"/>
        <v>0</v>
      </c>
      <c r="R266" s="12">
        <f t="shared" si="231"/>
        <v>0</v>
      </c>
      <c r="S266" s="12">
        <f t="shared" si="232"/>
        <v>0</v>
      </c>
      <c r="T266" s="12">
        <f t="shared" si="233"/>
        <v>79579671</v>
      </c>
      <c r="U266" s="19">
        <f t="shared" si="226"/>
        <v>1694552994</v>
      </c>
    </row>
    <row r="267" spans="2:21" x14ac:dyDescent="0.3">
      <c r="B267" s="11">
        <v>38412</v>
      </c>
      <c r="C267" s="8">
        <v>63895030</v>
      </c>
      <c r="D267" s="8">
        <v>9580874</v>
      </c>
      <c r="E267" s="8">
        <v>2107879</v>
      </c>
      <c r="F267" s="9">
        <v>0</v>
      </c>
      <c r="G267" s="9">
        <v>0</v>
      </c>
      <c r="H267" s="8">
        <v>0</v>
      </c>
      <c r="I267" s="9">
        <v>75583783</v>
      </c>
      <c r="J267" s="9">
        <f t="shared" si="234"/>
        <v>0</v>
      </c>
      <c r="K267" s="21" t="str">
        <f>IF(COUNTIF(I268:$I$389,I267)=0,"","Revisar")</f>
        <v/>
      </c>
      <c r="L267" s="10">
        <v>17207.669999999998</v>
      </c>
      <c r="M267" s="18">
        <f t="shared" si="235"/>
        <v>1682970049</v>
      </c>
      <c r="N267" s="12">
        <f t="shared" si="227"/>
        <v>63895030</v>
      </c>
      <c r="O267" s="12">
        <f t="shared" si="228"/>
        <v>9580874</v>
      </c>
      <c r="P267" s="12">
        <f t="shared" si="229"/>
        <v>2107879</v>
      </c>
      <c r="Q267" s="12">
        <f t="shared" si="230"/>
        <v>0</v>
      </c>
      <c r="R267" s="12">
        <f t="shared" si="231"/>
        <v>0</v>
      </c>
      <c r="S267" s="12">
        <f t="shared" si="232"/>
        <v>0</v>
      </c>
      <c r="T267" s="12">
        <f t="shared" si="233"/>
        <v>75583783</v>
      </c>
      <c r="U267" s="19">
        <f t="shared" si="226"/>
        <v>1682970049</v>
      </c>
    </row>
    <row r="268" spans="2:21" x14ac:dyDescent="0.3">
      <c r="B268" s="11">
        <v>38384</v>
      </c>
      <c r="C268" s="8">
        <v>64481397</v>
      </c>
      <c r="D268" s="8">
        <v>29679833</v>
      </c>
      <c r="E268" s="8">
        <v>2681933</v>
      </c>
      <c r="F268" s="9">
        <v>0</v>
      </c>
      <c r="G268" s="9">
        <v>0</v>
      </c>
      <c r="H268" s="8">
        <v>0</v>
      </c>
      <c r="I268" s="9">
        <v>96843163</v>
      </c>
      <c r="J268" s="9">
        <f t="shared" si="234"/>
        <v>0</v>
      </c>
      <c r="K268" s="21" t="str">
        <f>IF(COUNTIF(I269:$I$389,I268)=0,"","Revisar")</f>
        <v/>
      </c>
      <c r="L268" s="10">
        <v>17251.68</v>
      </c>
      <c r="M268" s="18">
        <f t="shared" si="235"/>
        <v>1698621579</v>
      </c>
      <c r="N268" s="12">
        <f t="shared" si="227"/>
        <v>64481397</v>
      </c>
      <c r="O268" s="12">
        <f t="shared" si="228"/>
        <v>29679833</v>
      </c>
      <c r="P268" s="12">
        <f t="shared" si="229"/>
        <v>2681933</v>
      </c>
      <c r="Q268" s="12">
        <f t="shared" si="230"/>
        <v>0</v>
      </c>
      <c r="R268" s="12">
        <f t="shared" si="231"/>
        <v>0</v>
      </c>
      <c r="S268" s="12">
        <f t="shared" si="232"/>
        <v>0</v>
      </c>
      <c r="T268" s="12">
        <f t="shared" si="233"/>
        <v>96843163</v>
      </c>
      <c r="U268" s="19">
        <f t="shared" si="226"/>
        <v>1698621579</v>
      </c>
    </row>
    <row r="269" spans="2:21" x14ac:dyDescent="0.3">
      <c r="B269" s="11">
        <v>38353</v>
      </c>
      <c r="C269" s="8">
        <v>63715958</v>
      </c>
      <c r="D269" s="8">
        <v>26609049</v>
      </c>
      <c r="E269" s="8">
        <v>4906479</v>
      </c>
      <c r="F269" s="9">
        <v>0</v>
      </c>
      <c r="G269" s="9">
        <v>0</v>
      </c>
      <c r="H269" s="8">
        <v>-416932</v>
      </c>
      <c r="I269" s="9">
        <v>94814554</v>
      </c>
      <c r="J269" s="9">
        <f t="shared" si="234"/>
        <v>0</v>
      </c>
      <c r="K269" s="21" t="str">
        <f>IF(COUNTIF(I270:$I$389,I269)=0,"","Revisar")</f>
        <v/>
      </c>
      <c r="L269" s="10">
        <v>17318.68</v>
      </c>
      <c r="M269" s="18">
        <f t="shared" si="235"/>
        <v>1672469552</v>
      </c>
      <c r="N269" s="12">
        <f t="shared" si="227"/>
        <v>63715958</v>
      </c>
      <c r="O269" s="12">
        <f t="shared" si="228"/>
        <v>26609049</v>
      </c>
      <c r="P269" s="12">
        <f t="shared" si="229"/>
        <v>4906479</v>
      </c>
      <c r="Q269" s="12">
        <f t="shared" si="230"/>
        <v>0</v>
      </c>
      <c r="R269" s="12">
        <f t="shared" si="231"/>
        <v>0</v>
      </c>
      <c r="S269" s="12">
        <f t="shared" si="232"/>
        <v>-416932</v>
      </c>
      <c r="T269" s="12">
        <f t="shared" si="233"/>
        <v>94814554</v>
      </c>
      <c r="U269" s="19">
        <f t="shared" si="226"/>
        <v>1672469552</v>
      </c>
    </row>
    <row r="270" spans="2:21" x14ac:dyDescent="0.3">
      <c r="B270" s="11">
        <v>38322</v>
      </c>
      <c r="C270" s="8">
        <v>64875691</v>
      </c>
      <c r="D270" s="8">
        <v>193917597</v>
      </c>
      <c r="E270" s="8">
        <v>3413385</v>
      </c>
      <c r="F270" s="9">
        <v>0</v>
      </c>
      <c r="G270" s="9">
        <v>0</v>
      </c>
      <c r="H270" s="9">
        <v>0</v>
      </c>
      <c r="I270" s="9">
        <v>262206673</v>
      </c>
      <c r="J270" s="9">
        <f t="shared" si="234"/>
        <v>0</v>
      </c>
      <c r="K270" s="21" t="str">
        <f>IF(COUNTIF(I271:$I$389,I270)=0,"","Revisar")</f>
        <v/>
      </c>
      <c r="L270" s="10">
        <v>17290.3</v>
      </c>
      <c r="M270" s="18">
        <f t="shared" si="235"/>
        <v>1649945191</v>
      </c>
      <c r="N270" s="12">
        <f t="shared" si="227"/>
        <v>64875691</v>
      </c>
      <c r="O270" s="12">
        <f t="shared" si="228"/>
        <v>193917597</v>
      </c>
      <c r="P270" s="12">
        <f t="shared" si="229"/>
        <v>3413385</v>
      </c>
      <c r="Q270" s="12">
        <f t="shared" si="230"/>
        <v>0</v>
      </c>
      <c r="R270" s="12">
        <f t="shared" si="231"/>
        <v>0</v>
      </c>
      <c r="S270" s="12">
        <f t="shared" si="232"/>
        <v>0</v>
      </c>
      <c r="T270" s="12">
        <f t="shared" si="233"/>
        <v>262206673</v>
      </c>
      <c r="U270" s="19">
        <f t="shared" si="226"/>
        <v>1649945191</v>
      </c>
    </row>
    <row r="271" spans="2:21" x14ac:dyDescent="0.3">
      <c r="B271" s="11">
        <v>38292</v>
      </c>
      <c r="C271" s="8">
        <v>62954664</v>
      </c>
      <c r="D271" s="8">
        <v>8782816</v>
      </c>
      <c r="E271" s="8">
        <v>11019375</v>
      </c>
      <c r="F271" s="9">
        <v>0</v>
      </c>
      <c r="G271" s="9">
        <v>0</v>
      </c>
      <c r="H271" s="9">
        <v>0</v>
      </c>
      <c r="I271" s="9">
        <v>82756855</v>
      </c>
      <c r="J271" s="9">
        <f t="shared" si="234"/>
        <v>0</v>
      </c>
      <c r="K271" s="21" t="str">
        <f>IF(COUNTIF(I272:$I$389,I271)=0,"","Revisar")</f>
        <v/>
      </c>
      <c r="L271" s="10">
        <v>17238.91</v>
      </c>
      <c r="M271" s="18">
        <f t="shared" si="235"/>
        <v>1490711526</v>
      </c>
      <c r="N271" s="12">
        <f t="shared" si="227"/>
        <v>62954664</v>
      </c>
      <c r="O271" s="12">
        <f t="shared" si="228"/>
        <v>8782816</v>
      </c>
      <c r="P271" s="12">
        <f t="shared" si="229"/>
        <v>11019375</v>
      </c>
      <c r="Q271" s="12">
        <f t="shared" si="230"/>
        <v>0</v>
      </c>
      <c r="R271" s="12">
        <f t="shared" si="231"/>
        <v>0</v>
      </c>
      <c r="S271" s="12">
        <f t="shared" si="232"/>
        <v>0</v>
      </c>
      <c r="T271" s="12">
        <f t="shared" si="233"/>
        <v>82756855</v>
      </c>
      <c r="U271" s="19">
        <f t="shared" si="226"/>
        <v>1490711526</v>
      </c>
    </row>
    <row r="272" spans="2:21" x14ac:dyDescent="0.3">
      <c r="B272" s="11">
        <v>38261</v>
      </c>
      <c r="C272" s="8">
        <v>78441381</v>
      </c>
      <c r="D272" s="8">
        <v>136445901</v>
      </c>
      <c r="E272" s="8">
        <v>9771748</v>
      </c>
      <c r="F272" s="9">
        <v>0</v>
      </c>
      <c r="G272" s="9">
        <v>0</v>
      </c>
      <c r="H272" s="9">
        <v>0</v>
      </c>
      <c r="I272" s="9">
        <v>224659030</v>
      </c>
      <c r="J272" s="9">
        <f t="shared" si="234"/>
        <v>0</v>
      </c>
      <c r="K272" s="21" t="str">
        <f>IF(COUNTIF(I273:$I$389,I272)=0,"","Revisar")</f>
        <v/>
      </c>
      <c r="L272" s="10">
        <v>17214.71</v>
      </c>
      <c r="M272" s="18">
        <f t="shared" si="235"/>
        <v>1493445682</v>
      </c>
      <c r="N272" s="12">
        <f t="shared" si="227"/>
        <v>78441381</v>
      </c>
      <c r="O272" s="12">
        <f t="shared" si="228"/>
        <v>136445901</v>
      </c>
      <c r="P272" s="12">
        <f t="shared" si="229"/>
        <v>9771748</v>
      </c>
      <c r="Q272" s="12">
        <f t="shared" si="230"/>
        <v>0</v>
      </c>
      <c r="R272" s="12">
        <f t="shared" si="231"/>
        <v>0</v>
      </c>
      <c r="S272" s="12">
        <f t="shared" si="232"/>
        <v>0</v>
      </c>
      <c r="T272" s="12">
        <f t="shared" si="233"/>
        <v>224659030</v>
      </c>
      <c r="U272" s="19">
        <f t="shared" si="226"/>
        <v>1493445682</v>
      </c>
    </row>
    <row r="273" spans="2:21" x14ac:dyDescent="0.3">
      <c r="B273" s="11">
        <v>38231</v>
      </c>
      <c r="C273" s="8">
        <v>63878350</v>
      </c>
      <c r="D273" s="8">
        <v>39362975</v>
      </c>
      <c r="E273" s="8">
        <v>9526625</v>
      </c>
      <c r="F273" s="9">
        <v>0</v>
      </c>
      <c r="G273" s="9">
        <v>0</v>
      </c>
      <c r="H273" s="9">
        <v>0</v>
      </c>
      <c r="I273" s="9">
        <v>112767950</v>
      </c>
      <c r="J273" s="9">
        <f t="shared" si="234"/>
        <v>0</v>
      </c>
      <c r="K273" s="21" t="str">
        <f>IF(COUNTIF(I274:$I$389,I273)=0,"","Revisar")</f>
        <v/>
      </c>
      <c r="L273" s="10">
        <v>17156.5</v>
      </c>
      <c r="M273" s="18">
        <f t="shared" si="235"/>
        <v>1481306971</v>
      </c>
      <c r="N273" s="12">
        <f t="shared" si="227"/>
        <v>63878350</v>
      </c>
      <c r="O273" s="12">
        <f t="shared" si="228"/>
        <v>39362975</v>
      </c>
      <c r="P273" s="12">
        <f t="shared" si="229"/>
        <v>9526625</v>
      </c>
      <c r="Q273" s="12">
        <f t="shared" si="230"/>
        <v>0</v>
      </c>
      <c r="R273" s="12">
        <f t="shared" si="231"/>
        <v>0</v>
      </c>
      <c r="S273" s="12">
        <f t="shared" si="232"/>
        <v>0</v>
      </c>
      <c r="T273" s="12">
        <f t="shared" si="233"/>
        <v>112767950</v>
      </c>
      <c r="U273" s="19">
        <f t="shared" si="226"/>
        <v>1481306971</v>
      </c>
    </row>
    <row r="274" spans="2:21" x14ac:dyDescent="0.3">
      <c r="B274" s="11">
        <v>38200</v>
      </c>
      <c r="C274" s="8">
        <v>61960229</v>
      </c>
      <c r="D274" s="8">
        <v>341979959</v>
      </c>
      <c r="E274" s="8">
        <v>2804171</v>
      </c>
      <c r="F274" s="9">
        <v>0</v>
      </c>
      <c r="G274" s="9">
        <v>0</v>
      </c>
      <c r="H274" s="9">
        <v>0</v>
      </c>
      <c r="I274" s="9">
        <v>406744359</v>
      </c>
      <c r="J274" s="9">
        <f t="shared" si="234"/>
        <v>0</v>
      </c>
      <c r="K274" s="21" t="str">
        <f>IF(COUNTIF(I275:$I$389,I274)=0,"","Revisar")</f>
        <v/>
      </c>
      <c r="L274" s="10">
        <v>17115.21</v>
      </c>
      <c r="M274" s="18">
        <f t="shared" si="235"/>
        <v>1451836469</v>
      </c>
      <c r="N274" s="12">
        <f t="shared" si="227"/>
        <v>61960229</v>
      </c>
      <c r="O274" s="12">
        <f t="shared" si="228"/>
        <v>341979959</v>
      </c>
      <c r="P274" s="12">
        <f t="shared" si="229"/>
        <v>2804171</v>
      </c>
      <c r="Q274" s="12">
        <f t="shared" si="230"/>
        <v>0</v>
      </c>
      <c r="R274" s="12">
        <f t="shared" si="231"/>
        <v>0</v>
      </c>
      <c r="S274" s="12">
        <f t="shared" si="232"/>
        <v>0</v>
      </c>
      <c r="T274" s="12">
        <f t="shared" si="233"/>
        <v>406744359</v>
      </c>
      <c r="U274" s="19">
        <f t="shared" si="226"/>
        <v>1451836469</v>
      </c>
    </row>
    <row r="275" spans="2:21" x14ac:dyDescent="0.3">
      <c r="B275" s="11">
        <v>38169</v>
      </c>
      <c r="C275" s="8">
        <v>61128152</v>
      </c>
      <c r="D275" s="8">
        <v>47962924</v>
      </c>
      <c r="E275" s="8">
        <v>6142271</v>
      </c>
      <c r="F275" s="9">
        <v>0</v>
      </c>
      <c r="G275" s="9">
        <v>0</v>
      </c>
      <c r="H275" s="9">
        <v>0</v>
      </c>
      <c r="I275" s="9">
        <v>115233347</v>
      </c>
      <c r="J275" s="9">
        <f t="shared" si="234"/>
        <v>0</v>
      </c>
      <c r="K275" s="21" t="str">
        <f>IF(COUNTIF(I276:$I$389,I275)=0,"","Revisar")</f>
        <v/>
      </c>
      <c r="L275" s="10">
        <v>17053.599999999999</v>
      </c>
      <c r="M275" s="18">
        <f t="shared" si="235"/>
        <v>1136369752</v>
      </c>
      <c r="N275" s="12">
        <f t="shared" si="227"/>
        <v>61128152</v>
      </c>
      <c r="O275" s="12">
        <f t="shared" si="228"/>
        <v>47962924</v>
      </c>
      <c r="P275" s="12">
        <f t="shared" si="229"/>
        <v>6142271</v>
      </c>
      <c r="Q275" s="12">
        <f t="shared" si="230"/>
        <v>0</v>
      </c>
      <c r="R275" s="12">
        <f t="shared" si="231"/>
        <v>0</v>
      </c>
      <c r="S275" s="12">
        <f t="shared" si="232"/>
        <v>0</v>
      </c>
      <c r="T275" s="12">
        <f t="shared" si="233"/>
        <v>115233347</v>
      </c>
      <c r="U275" s="19">
        <f t="shared" si="226"/>
        <v>1136369752</v>
      </c>
    </row>
    <row r="276" spans="2:21" x14ac:dyDescent="0.3">
      <c r="B276" s="11">
        <v>38139</v>
      </c>
      <c r="C276" s="8">
        <v>60597826</v>
      </c>
      <c r="D276" s="8">
        <v>0</v>
      </c>
      <c r="E276" s="8">
        <v>500000</v>
      </c>
      <c r="F276" s="9">
        <v>0</v>
      </c>
      <c r="G276" s="9">
        <v>0</v>
      </c>
      <c r="H276" s="9">
        <v>0</v>
      </c>
      <c r="I276" s="9">
        <v>61097826</v>
      </c>
      <c r="J276" s="9">
        <f t="shared" si="234"/>
        <v>0</v>
      </c>
      <c r="K276" s="21" t="str">
        <f>IF(COUNTIF(I277:$I$389,I276)=0,"","Revisar")</f>
        <v/>
      </c>
      <c r="L276" s="10">
        <v>16972.57</v>
      </c>
      <c r="M276" s="18">
        <f t="shared" si="235"/>
        <v>1099956115</v>
      </c>
      <c r="N276" s="12">
        <f t="shared" si="227"/>
        <v>60597826</v>
      </c>
      <c r="O276" s="12">
        <f t="shared" si="228"/>
        <v>0</v>
      </c>
      <c r="P276" s="12">
        <f t="shared" si="229"/>
        <v>500000</v>
      </c>
      <c r="Q276" s="12">
        <f t="shared" si="230"/>
        <v>0</v>
      </c>
      <c r="R276" s="12">
        <f t="shared" si="231"/>
        <v>0</v>
      </c>
      <c r="S276" s="12">
        <f t="shared" si="232"/>
        <v>0</v>
      </c>
      <c r="T276" s="12">
        <f t="shared" si="233"/>
        <v>61097826</v>
      </c>
      <c r="U276" s="19">
        <f t="shared" si="226"/>
        <v>1099956115</v>
      </c>
    </row>
    <row r="277" spans="2:21" x14ac:dyDescent="0.3">
      <c r="B277" s="11">
        <v>38108</v>
      </c>
      <c r="C277" s="8">
        <v>61998047</v>
      </c>
      <c r="D277" s="8">
        <v>17848124</v>
      </c>
      <c r="E277" s="8">
        <v>2419612</v>
      </c>
      <c r="F277" s="9">
        <v>0</v>
      </c>
      <c r="G277" s="9">
        <v>0</v>
      </c>
      <c r="H277" s="9">
        <v>0</v>
      </c>
      <c r="I277" s="9">
        <v>82265783</v>
      </c>
      <c r="J277" s="9">
        <f t="shared" si="234"/>
        <v>0</v>
      </c>
      <c r="K277" s="21" t="str">
        <f>IF(COUNTIF(I278:$I$389,I277)=0,"","Revisar")</f>
        <v/>
      </c>
      <c r="L277" s="10">
        <v>16901.150000000001</v>
      </c>
      <c r="M277" s="18">
        <f t="shared" si="235"/>
        <v>1124987399</v>
      </c>
      <c r="N277" s="12">
        <f t="shared" si="227"/>
        <v>61998047</v>
      </c>
      <c r="O277" s="12">
        <f t="shared" si="228"/>
        <v>17848124</v>
      </c>
      <c r="P277" s="12">
        <f t="shared" si="229"/>
        <v>2419612</v>
      </c>
      <c r="Q277" s="12">
        <f t="shared" si="230"/>
        <v>0</v>
      </c>
      <c r="R277" s="12">
        <f t="shared" si="231"/>
        <v>0</v>
      </c>
      <c r="S277" s="12">
        <f t="shared" si="232"/>
        <v>0</v>
      </c>
      <c r="T277" s="12">
        <f t="shared" si="233"/>
        <v>82265783</v>
      </c>
      <c r="U277" s="19">
        <f t="shared" si="226"/>
        <v>1124987399</v>
      </c>
    </row>
    <row r="278" spans="2:21" x14ac:dyDescent="0.3">
      <c r="B278" s="11">
        <v>38078</v>
      </c>
      <c r="C278" s="8">
        <v>60070887</v>
      </c>
      <c r="D278" s="8">
        <v>20284124</v>
      </c>
      <c r="E278" s="8">
        <v>4173435</v>
      </c>
      <c r="F278" s="9">
        <v>0</v>
      </c>
      <c r="G278" s="9">
        <v>0</v>
      </c>
      <c r="H278" s="8">
        <v>-16531720</v>
      </c>
      <c r="I278" s="9">
        <v>67996726</v>
      </c>
      <c r="J278" s="9">
        <f t="shared" si="234"/>
        <v>0</v>
      </c>
      <c r="K278" s="21" t="str">
        <f>IF(COUNTIF(I279:$I$389,I278)=0,"","Revisar")</f>
        <v/>
      </c>
      <c r="L278" s="10">
        <v>16834.259999999998</v>
      </c>
      <c r="M278" s="18">
        <f t="shared" si="235"/>
        <v>1137144309</v>
      </c>
      <c r="N278" s="12">
        <f t="shared" si="227"/>
        <v>60070887</v>
      </c>
      <c r="O278" s="12">
        <f t="shared" si="228"/>
        <v>20284124</v>
      </c>
      <c r="P278" s="12">
        <f t="shared" si="229"/>
        <v>4173435</v>
      </c>
      <c r="Q278" s="12">
        <f t="shared" si="230"/>
        <v>0</v>
      </c>
      <c r="R278" s="12">
        <f t="shared" si="231"/>
        <v>0</v>
      </c>
      <c r="S278" s="12">
        <f t="shared" si="232"/>
        <v>-16531720</v>
      </c>
      <c r="T278" s="12">
        <f t="shared" si="233"/>
        <v>67996726</v>
      </c>
      <c r="U278" s="19">
        <f t="shared" si="226"/>
        <v>1137144309</v>
      </c>
    </row>
    <row r="279" spans="2:21" x14ac:dyDescent="0.3">
      <c r="B279" s="11">
        <v>38047</v>
      </c>
      <c r="C279" s="8">
        <v>59663054</v>
      </c>
      <c r="D279" s="8">
        <v>26845923</v>
      </c>
      <c r="E279" s="8">
        <v>4726336</v>
      </c>
      <c r="F279" s="9">
        <v>0</v>
      </c>
      <c r="G279" s="9">
        <v>0</v>
      </c>
      <c r="H279" s="9">
        <v>0</v>
      </c>
      <c r="I279" s="9">
        <v>91235313</v>
      </c>
      <c r="J279" s="9">
        <f t="shared" si="234"/>
        <v>0</v>
      </c>
      <c r="K279" s="21" t="str">
        <f>IF(COUNTIF(I280:$I$389,I279)=0,"","Revisar")</f>
        <v/>
      </c>
      <c r="L279" s="10">
        <v>16820.82</v>
      </c>
      <c r="M279" s="18">
        <f t="shared" si="235"/>
        <v>1177554021</v>
      </c>
      <c r="N279" s="12">
        <f t="shared" si="227"/>
        <v>59663054</v>
      </c>
      <c r="O279" s="12">
        <f t="shared" si="228"/>
        <v>26845923</v>
      </c>
      <c r="P279" s="12">
        <f t="shared" si="229"/>
        <v>4726336</v>
      </c>
      <c r="Q279" s="12">
        <f t="shared" si="230"/>
        <v>0</v>
      </c>
      <c r="R279" s="12">
        <f t="shared" si="231"/>
        <v>0</v>
      </c>
      <c r="S279" s="12">
        <f t="shared" si="232"/>
        <v>0</v>
      </c>
      <c r="T279" s="12">
        <f t="shared" si="233"/>
        <v>91235313</v>
      </c>
      <c r="U279" s="19">
        <f t="shared" si="226"/>
        <v>1177554021</v>
      </c>
    </row>
    <row r="280" spans="2:21" x14ac:dyDescent="0.3">
      <c r="B280" s="11">
        <v>38018</v>
      </c>
      <c r="C280" s="8">
        <v>63085138</v>
      </c>
      <c r="D280" s="8">
        <v>4843815</v>
      </c>
      <c r="E280" s="8">
        <v>2762183</v>
      </c>
      <c r="F280" s="9">
        <v>0</v>
      </c>
      <c r="G280" s="9">
        <v>0</v>
      </c>
      <c r="H280" s="9">
        <v>0</v>
      </c>
      <c r="I280" s="9">
        <v>70691136</v>
      </c>
      <c r="J280" s="9">
        <f t="shared" si="234"/>
        <v>0</v>
      </c>
      <c r="K280" s="21" t="str">
        <f>IF(COUNTIF(I281:$I$389,I280)=0,"","Revisar")</f>
        <v/>
      </c>
      <c r="L280" s="10">
        <v>16847.55</v>
      </c>
      <c r="M280" s="18">
        <f t="shared" si="235"/>
        <v>1194344727</v>
      </c>
      <c r="N280" s="12">
        <f t="shared" si="227"/>
        <v>63085138</v>
      </c>
      <c r="O280" s="12">
        <f t="shared" si="228"/>
        <v>4843815</v>
      </c>
      <c r="P280" s="12">
        <f t="shared" si="229"/>
        <v>2762183</v>
      </c>
      <c r="Q280" s="12">
        <f t="shared" si="230"/>
        <v>0</v>
      </c>
      <c r="R280" s="12">
        <f t="shared" si="231"/>
        <v>0</v>
      </c>
      <c r="S280" s="12">
        <f t="shared" si="232"/>
        <v>0</v>
      </c>
      <c r="T280" s="12">
        <f t="shared" si="233"/>
        <v>70691136</v>
      </c>
      <c r="U280" s="19">
        <f t="shared" si="226"/>
        <v>1194344727</v>
      </c>
    </row>
    <row r="281" spans="2:21" x14ac:dyDescent="0.3">
      <c r="B281" s="11">
        <v>37987</v>
      </c>
      <c r="C281" s="8">
        <v>59645995</v>
      </c>
      <c r="D281" s="8">
        <v>8604534</v>
      </c>
      <c r="E281" s="8">
        <v>4039664</v>
      </c>
      <c r="F281" s="9">
        <v>0</v>
      </c>
      <c r="G281" s="9">
        <v>0</v>
      </c>
      <c r="H281" s="9">
        <v>0</v>
      </c>
      <c r="I281" s="9">
        <v>72290193</v>
      </c>
      <c r="J281" s="9">
        <f t="shared" si="234"/>
        <v>0</v>
      </c>
      <c r="K281" s="21" t="str">
        <f>IF(COUNTIF(I282:$I$389,I281)=0,"","Revisar")</f>
        <v/>
      </c>
      <c r="L281" s="10">
        <v>16895.419999999998</v>
      </c>
      <c r="M281" s="18">
        <f t="shared" si="235"/>
        <v>1185501666</v>
      </c>
      <c r="N281" s="12">
        <f t="shared" si="227"/>
        <v>59645995</v>
      </c>
      <c r="O281" s="12">
        <f t="shared" si="228"/>
        <v>8604534</v>
      </c>
      <c r="P281" s="12">
        <f t="shared" si="229"/>
        <v>4039664</v>
      </c>
      <c r="Q281" s="12">
        <f t="shared" si="230"/>
        <v>0</v>
      </c>
      <c r="R281" s="12">
        <f t="shared" si="231"/>
        <v>0</v>
      </c>
      <c r="S281" s="12">
        <f t="shared" si="232"/>
        <v>0</v>
      </c>
      <c r="T281" s="12">
        <f t="shared" si="233"/>
        <v>72290193</v>
      </c>
      <c r="U281" s="19">
        <f t="shared" si="226"/>
        <v>1185501666</v>
      </c>
    </row>
    <row r="282" spans="2:21" x14ac:dyDescent="0.3">
      <c r="B282" s="11">
        <v>37956</v>
      </c>
      <c r="C282" s="8">
        <v>60235123</v>
      </c>
      <c r="D282" s="8">
        <v>35861846</v>
      </c>
      <c r="E282" s="8">
        <v>6876039</v>
      </c>
      <c r="F282" s="9">
        <v>0</v>
      </c>
      <c r="G282" s="9">
        <v>0</v>
      </c>
      <c r="H282" s="9">
        <v>0</v>
      </c>
      <c r="I282" s="9">
        <v>102973008</v>
      </c>
      <c r="J282" s="9">
        <f t="shared" si="234"/>
        <v>0</v>
      </c>
      <c r="K282" s="21" t="str">
        <f>IF(COUNTIF(I283:$I$389,I282)=0,"","Revisar")</f>
        <v/>
      </c>
      <c r="L282" s="10">
        <v>16946.259999999998</v>
      </c>
      <c r="M282" s="18">
        <f t="shared" si="235"/>
        <v>1189422827</v>
      </c>
      <c r="N282" s="12">
        <f t="shared" si="227"/>
        <v>60235123</v>
      </c>
      <c r="O282" s="12">
        <f t="shared" si="228"/>
        <v>35861846</v>
      </c>
      <c r="P282" s="12">
        <f t="shared" si="229"/>
        <v>6876039</v>
      </c>
      <c r="Q282" s="12">
        <f t="shared" si="230"/>
        <v>0</v>
      </c>
      <c r="R282" s="12">
        <f t="shared" si="231"/>
        <v>0</v>
      </c>
      <c r="S282" s="12">
        <f t="shared" si="232"/>
        <v>0</v>
      </c>
      <c r="T282" s="12">
        <f t="shared" si="233"/>
        <v>102973008</v>
      </c>
      <c r="U282" s="19">
        <f t="shared" si="226"/>
        <v>1189422827</v>
      </c>
    </row>
    <row r="283" spans="2:21" x14ac:dyDescent="0.3">
      <c r="B283" s="11">
        <v>37926</v>
      </c>
      <c r="C283" s="8">
        <v>60292579</v>
      </c>
      <c r="D283" s="8">
        <v>18310090</v>
      </c>
      <c r="E283" s="8">
        <v>6888342</v>
      </c>
      <c r="F283" s="9">
        <v>0</v>
      </c>
      <c r="G283" s="9">
        <v>0</v>
      </c>
      <c r="H283" s="9">
        <v>0</v>
      </c>
      <c r="I283" s="9">
        <v>85491011</v>
      </c>
      <c r="J283" s="9">
        <f t="shared" si="234"/>
        <v>0</v>
      </c>
      <c r="K283" s="21" t="str">
        <f>IF(COUNTIF(I284:$I$389,I283)=0,"","Revisar")</f>
        <v/>
      </c>
      <c r="L283" s="10">
        <v>16983.3</v>
      </c>
      <c r="M283" s="18">
        <f t="shared" si="235"/>
        <v>1154363089</v>
      </c>
      <c r="N283" s="12">
        <f t="shared" si="227"/>
        <v>60292579</v>
      </c>
      <c r="O283" s="12">
        <f t="shared" si="228"/>
        <v>18310090</v>
      </c>
      <c r="P283" s="12">
        <f t="shared" si="229"/>
        <v>6888342</v>
      </c>
      <c r="Q283" s="12">
        <f t="shared" si="230"/>
        <v>0</v>
      </c>
      <c r="R283" s="12">
        <f t="shared" si="231"/>
        <v>0</v>
      </c>
      <c r="S283" s="12">
        <f t="shared" si="232"/>
        <v>0</v>
      </c>
      <c r="T283" s="12">
        <f t="shared" si="233"/>
        <v>85491011</v>
      </c>
      <c r="U283" s="19">
        <f t="shared" si="226"/>
        <v>1154363089</v>
      </c>
    </row>
    <row r="284" spans="2:21" x14ac:dyDescent="0.3">
      <c r="B284" s="11">
        <v>37895</v>
      </c>
      <c r="C284" s="8">
        <v>66699906</v>
      </c>
      <c r="D284" s="8">
        <v>140460179</v>
      </c>
      <c r="E284" s="8">
        <v>5360234</v>
      </c>
      <c r="F284" s="9">
        <v>0</v>
      </c>
      <c r="G284" s="9">
        <v>0</v>
      </c>
      <c r="H284" s="9">
        <v>0</v>
      </c>
      <c r="I284" s="9">
        <v>212520319</v>
      </c>
      <c r="J284" s="9">
        <f t="shared" si="234"/>
        <v>0</v>
      </c>
      <c r="K284" s="21" t="str">
        <f>IF(COUNTIF(I285:$I$389,I284)=0,"","Revisar")</f>
        <v/>
      </c>
      <c r="L284" s="10">
        <v>16962.75</v>
      </c>
      <c r="M284" s="18">
        <f t="shared" si="235"/>
        <v>1144409934</v>
      </c>
      <c r="N284" s="12">
        <f t="shared" si="227"/>
        <v>66699906</v>
      </c>
      <c r="O284" s="12">
        <f t="shared" si="228"/>
        <v>140460179</v>
      </c>
      <c r="P284" s="12">
        <f t="shared" si="229"/>
        <v>5360234</v>
      </c>
      <c r="Q284" s="12">
        <f t="shared" si="230"/>
        <v>0</v>
      </c>
      <c r="R284" s="12">
        <f t="shared" si="231"/>
        <v>0</v>
      </c>
      <c r="S284" s="12">
        <f t="shared" si="232"/>
        <v>0</v>
      </c>
      <c r="T284" s="12">
        <f t="shared" si="233"/>
        <v>212520319</v>
      </c>
      <c r="U284" s="19">
        <f t="shared" si="226"/>
        <v>1144409934</v>
      </c>
    </row>
    <row r="285" spans="2:21" x14ac:dyDescent="0.3">
      <c r="B285" s="11">
        <v>37865</v>
      </c>
      <c r="C285" s="8">
        <v>59540044</v>
      </c>
      <c r="D285" s="8">
        <v>12357084</v>
      </c>
      <c r="E285" s="8">
        <v>11400320</v>
      </c>
      <c r="F285" s="9">
        <v>0</v>
      </c>
      <c r="G285" s="9">
        <v>0</v>
      </c>
      <c r="H285" s="9">
        <v>0</v>
      </c>
      <c r="I285" s="9">
        <v>83297448</v>
      </c>
      <c r="J285" s="9">
        <f t="shared" si="234"/>
        <v>0</v>
      </c>
      <c r="K285" s="21" t="str">
        <f>IF(COUNTIF(I286:$I$389,I285)=0,"","Revisar")</f>
        <v/>
      </c>
      <c r="L285" s="10">
        <v>16929.11</v>
      </c>
      <c r="M285" s="18">
        <f t="shared" si="235"/>
        <v>1006776378</v>
      </c>
      <c r="N285" s="12">
        <f t="shared" si="227"/>
        <v>59540044</v>
      </c>
      <c r="O285" s="12">
        <f t="shared" si="228"/>
        <v>12357084</v>
      </c>
      <c r="P285" s="12">
        <f t="shared" si="229"/>
        <v>11400320</v>
      </c>
      <c r="Q285" s="12">
        <f t="shared" si="230"/>
        <v>0</v>
      </c>
      <c r="R285" s="12">
        <f t="shared" si="231"/>
        <v>0</v>
      </c>
      <c r="S285" s="12">
        <f t="shared" si="232"/>
        <v>0</v>
      </c>
      <c r="T285" s="12">
        <f t="shared" si="233"/>
        <v>83297448</v>
      </c>
      <c r="U285" s="19">
        <f t="shared" si="226"/>
        <v>1006776378</v>
      </c>
    </row>
    <row r="286" spans="2:21" x14ac:dyDescent="0.3">
      <c r="B286" s="11">
        <v>37834</v>
      </c>
      <c r="C286" s="8">
        <v>65733207</v>
      </c>
      <c r="D286" s="8">
        <v>24087866</v>
      </c>
      <c r="E286" s="8">
        <v>1456569</v>
      </c>
      <c r="F286" s="9">
        <v>0</v>
      </c>
      <c r="G286" s="9">
        <v>0</v>
      </c>
      <c r="H286" s="9">
        <v>0</v>
      </c>
      <c r="I286" s="9">
        <v>91277642</v>
      </c>
      <c r="J286" s="9">
        <f t="shared" si="234"/>
        <v>0</v>
      </c>
      <c r="K286" s="21" t="str">
        <f>IF(COUNTIF(I287:$I$389,I286)=0,"","Revisar")</f>
        <v/>
      </c>
      <c r="L286" s="10">
        <v>16936.009999999998</v>
      </c>
      <c r="M286" s="18">
        <f t="shared" si="235"/>
        <v>983109447</v>
      </c>
      <c r="N286" s="12">
        <f t="shared" si="227"/>
        <v>65733207</v>
      </c>
      <c r="O286" s="12">
        <f t="shared" si="228"/>
        <v>24087866</v>
      </c>
      <c r="P286" s="12">
        <f t="shared" si="229"/>
        <v>1456569</v>
      </c>
      <c r="Q286" s="12">
        <f t="shared" si="230"/>
        <v>0</v>
      </c>
      <c r="R286" s="12">
        <f t="shared" si="231"/>
        <v>0</v>
      </c>
      <c r="S286" s="12">
        <f t="shared" si="232"/>
        <v>0</v>
      </c>
      <c r="T286" s="12">
        <f t="shared" si="233"/>
        <v>91277642</v>
      </c>
      <c r="U286" s="19">
        <f t="shared" si="226"/>
        <v>983109447</v>
      </c>
    </row>
    <row r="287" spans="2:21" x14ac:dyDescent="0.3">
      <c r="B287" s="11">
        <v>37803</v>
      </c>
      <c r="C287" s="8">
        <v>58715319</v>
      </c>
      <c r="D287" s="8">
        <v>19989584</v>
      </c>
      <c r="E287" s="8">
        <v>114807</v>
      </c>
      <c r="F287" s="9">
        <v>0</v>
      </c>
      <c r="G287" s="9">
        <v>0</v>
      </c>
      <c r="H287" s="9">
        <v>0</v>
      </c>
      <c r="I287" s="9">
        <v>78819710</v>
      </c>
      <c r="J287" s="9">
        <f t="shared" si="234"/>
        <v>0</v>
      </c>
      <c r="K287" s="21" t="str">
        <f>IF(COUNTIF(I288:$I$389,I287)=0,"","Revisar")</f>
        <v/>
      </c>
      <c r="L287" s="10">
        <v>16939.29</v>
      </c>
      <c r="M287" s="18">
        <f t="shared" si="235"/>
        <v>983893523</v>
      </c>
      <c r="N287" s="12">
        <f t="shared" si="227"/>
        <v>58715319</v>
      </c>
      <c r="O287" s="12">
        <f t="shared" si="228"/>
        <v>19989584</v>
      </c>
      <c r="P287" s="12">
        <f t="shared" si="229"/>
        <v>114807</v>
      </c>
      <c r="Q287" s="12">
        <f t="shared" si="230"/>
        <v>0</v>
      </c>
      <c r="R287" s="12">
        <f t="shared" si="231"/>
        <v>0</v>
      </c>
      <c r="S287" s="12">
        <f t="shared" si="232"/>
        <v>0</v>
      </c>
      <c r="T287" s="12">
        <f t="shared" si="233"/>
        <v>78819710</v>
      </c>
      <c r="U287" s="19">
        <f t="shared" si="226"/>
        <v>983893523</v>
      </c>
    </row>
    <row r="288" spans="2:21" x14ac:dyDescent="0.3">
      <c r="B288" s="11">
        <v>37773</v>
      </c>
      <c r="C288" s="8">
        <v>58903377</v>
      </c>
      <c r="D288" s="8">
        <v>27110926</v>
      </c>
      <c r="E288" s="8">
        <v>114807</v>
      </c>
      <c r="F288" s="9">
        <v>0</v>
      </c>
      <c r="G288" s="9">
        <v>0</v>
      </c>
      <c r="H288" s="9">
        <v>0</v>
      </c>
      <c r="I288" s="9">
        <v>86129110</v>
      </c>
      <c r="J288" s="9">
        <f t="shared" si="234"/>
        <v>0</v>
      </c>
      <c r="K288" s="21" t="str">
        <f>IF(COUNTIF(I289:$I$389,I288)=0,"","Revisar")</f>
        <v/>
      </c>
      <c r="L288" s="10">
        <v>16993.689999999999</v>
      </c>
      <c r="M288" s="18">
        <f t="shared" si="235"/>
        <v>971758856</v>
      </c>
      <c r="N288" s="12">
        <f t="shared" si="227"/>
        <v>58903377</v>
      </c>
      <c r="O288" s="12">
        <f t="shared" si="228"/>
        <v>27110926</v>
      </c>
      <c r="P288" s="12">
        <f t="shared" si="229"/>
        <v>114807</v>
      </c>
      <c r="Q288" s="12">
        <f t="shared" si="230"/>
        <v>0</v>
      </c>
      <c r="R288" s="12">
        <f t="shared" si="231"/>
        <v>0</v>
      </c>
      <c r="S288" s="12">
        <f t="shared" si="232"/>
        <v>0</v>
      </c>
      <c r="T288" s="12">
        <f t="shared" si="233"/>
        <v>86129110</v>
      </c>
      <c r="U288" s="19">
        <f t="shared" si="226"/>
        <v>971758856</v>
      </c>
    </row>
    <row r="289" spans="2:21" x14ac:dyDescent="0.3">
      <c r="B289" s="11">
        <v>37742</v>
      </c>
      <c r="C289" s="8">
        <v>58759890</v>
      </c>
      <c r="D289" s="8">
        <v>32073657</v>
      </c>
      <c r="E289" s="8">
        <v>3589146</v>
      </c>
      <c r="F289" s="9">
        <v>0</v>
      </c>
      <c r="G289" s="9">
        <v>0</v>
      </c>
      <c r="H289" s="9">
        <v>0</v>
      </c>
      <c r="I289" s="9">
        <v>94422693</v>
      </c>
      <c r="J289" s="9">
        <f t="shared" si="234"/>
        <v>0</v>
      </c>
      <c r="K289" s="21" t="str">
        <f>IF(COUNTIF(I290:$I$389,I289)=0,"","Revisar")</f>
        <v/>
      </c>
      <c r="L289" s="10">
        <v>17021.04</v>
      </c>
      <c r="M289" s="18">
        <f t="shared" si="235"/>
        <v>951262363</v>
      </c>
      <c r="N289" s="12">
        <f t="shared" si="227"/>
        <v>58759890</v>
      </c>
      <c r="O289" s="12">
        <f t="shared" si="228"/>
        <v>32073657</v>
      </c>
      <c r="P289" s="12">
        <f t="shared" si="229"/>
        <v>3589146</v>
      </c>
      <c r="Q289" s="12">
        <f t="shared" si="230"/>
        <v>0</v>
      </c>
      <c r="R289" s="12">
        <f t="shared" si="231"/>
        <v>0</v>
      </c>
      <c r="S289" s="12">
        <f t="shared" si="232"/>
        <v>0</v>
      </c>
      <c r="T289" s="12">
        <f t="shared" si="233"/>
        <v>94422693</v>
      </c>
      <c r="U289" s="19">
        <f t="shared" si="226"/>
        <v>951262363</v>
      </c>
    </row>
    <row r="290" spans="2:21" x14ac:dyDescent="0.3">
      <c r="B290" s="11">
        <v>37712</v>
      </c>
      <c r="C290" s="8">
        <v>58128496</v>
      </c>
      <c r="D290" s="8">
        <v>40903394</v>
      </c>
      <c r="E290" s="8">
        <v>9374548</v>
      </c>
      <c r="F290" s="9">
        <v>0</v>
      </c>
      <c r="G290" s="9">
        <v>0</v>
      </c>
      <c r="H290" s="9">
        <v>0</v>
      </c>
      <c r="I290" s="9">
        <v>108406438</v>
      </c>
      <c r="J290" s="9">
        <f t="shared" si="234"/>
        <v>0</v>
      </c>
      <c r="K290" s="21" t="str">
        <f>IF(COUNTIF(I291:$I$389,I290)=0,"","Revisar")</f>
        <v/>
      </c>
      <c r="L290" s="10">
        <v>16862.650000000001</v>
      </c>
      <c r="M290" s="18">
        <f t="shared" si="235"/>
        <v>921738504</v>
      </c>
      <c r="N290" s="12">
        <f t="shared" si="227"/>
        <v>58128496</v>
      </c>
      <c r="O290" s="12">
        <f t="shared" si="228"/>
        <v>40903394</v>
      </c>
      <c r="P290" s="12">
        <f t="shared" si="229"/>
        <v>9374548</v>
      </c>
      <c r="Q290" s="12">
        <f t="shared" si="230"/>
        <v>0</v>
      </c>
      <c r="R290" s="12">
        <f t="shared" si="231"/>
        <v>0</v>
      </c>
      <c r="S290" s="12">
        <f t="shared" si="232"/>
        <v>0</v>
      </c>
      <c r="T290" s="12">
        <f t="shared" si="233"/>
        <v>108406438</v>
      </c>
      <c r="U290" s="19">
        <f t="shared" si="226"/>
        <v>921738504</v>
      </c>
    </row>
    <row r="291" spans="2:21" x14ac:dyDescent="0.3">
      <c r="B291" s="11">
        <v>37681</v>
      </c>
      <c r="C291" s="8">
        <v>57769340</v>
      </c>
      <c r="D291" s="8">
        <v>47196003</v>
      </c>
      <c r="E291" s="8">
        <v>3060676</v>
      </c>
      <c r="F291" s="9">
        <v>0</v>
      </c>
      <c r="G291" s="9">
        <v>0</v>
      </c>
      <c r="H291" s="9">
        <v>0</v>
      </c>
      <c r="I291" s="9">
        <v>108026019</v>
      </c>
      <c r="J291" s="9">
        <f t="shared" si="234"/>
        <v>0</v>
      </c>
      <c r="K291" s="21" t="str">
        <f>IF(COUNTIF(I292:$I$389,I291)=0,"","Revisar")</f>
        <v/>
      </c>
      <c r="L291" s="10">
        <v>16714.72</v>
      </c>
      <c r="M291" s="18">
        <f t="shared" si="235"/>
        <v>853513809</v>
      </c>
      <c r="N291" s="12">
        <f t="shared" si="227"/>
        <v>57769340</v>
      </c>
      <c r="O291" s="12">
        <f t="shared" si="228"/>
        <v>47196003</v>
      </c>
      <c r="P291" s="12">
        <f t="shared" si="229"/>
        <v>3060676</v>
      </c>
      <c r="Q291" s="12">
        <f t="shared" si="230"/>
        <v>0</v>
      </c>
      <c r="R291" s="12">
        <f t="shared" si="231"/>
        <v>0</v>
      </c>
      <c r="S291" s="12">
        <f t="shared" si="232"/>
        <v>0</v>
      </c>
      <c r="T291" s="12">
        <f t="shared" si="233"/>
        <v>108026019</v>
      </c>
      <c r="U291" s="19">
        <f t="shared" si="226"/>
        <v>853513809</v>
      </c>
    </row>
    <row r="292" spans="2:21" x14ac:dyDescent="0.3">
      <c r="B292" s="11">
        <v>37653</v>
      </c>
      <c r="C292" s="8">
        <v>57787900</v>
      </c>
      <c r="D292" s="8">
        <v>3718022</v>
      </c>
      <c r="E292" s="8">
        <v>342153</v>
      </c>
      <c r="F292" s="9">
        <v>0</v>
      </c>
      <c r="G292" s="9">
        <v>0</v>
      </c>
      <c r="H292" s="9">
        <v>0</v>
      </c>
      <c r="I292" s="9">
        <v>61848075</v>
      </c>
      <c r="J292" s="9">
        <f t="shared" si="234"/>
        <v>0</v>
      </c>
      <c r="K292" s="21" t="str">
        <f>IF(COUNTIF(I293:$I$389,I292)=0,"","Revisar")</f>
        <v/>
      </c>
      <c r="L292" s="10">
        <v>16675.86</v>
      </c>
      <c r="M292" s="18">
        <f t="shared" si="235"/>
        <v>780233017</v>
      </c>
      <c r="N292" s="12">
        <f t="shared" si="227"/>
        <v>57787900</v>
      </c>
      <c r="O292" s="12">
        <f t="shared" si="228"/>
        <v>3718022</v>
      </c>
      <c r="P292" s="12">
        <f t="shared" si="229"/>
        <v>342153</v>
      </c>
      <c r="Q292" s="12">
        <f t="shared" si="230"/>
        <v>0</v>
      </c>
      <c r="R292" s="12">
        <f t="shared" si="231"/>
        <v>0</v>
      </c>
      <c r="S292" s="12">
        <f t="shared" si="232"/>
        <v>0</v>
      </c>
      <c r="T292" s="12">
        <f t="shared" si="233"/>
        <v>61848075</v>
      </c>
      <c r="U292" s="19">
        <f t="shared" si="226"/>
        <v>780233017</v>
      </c>
    </row>
    <row r="293" spans="2:21" x14ac:dyDescent="0.3">
      <c r="B293" s="11">
        <v>37622</v>
      </c>
      <c r="C293" s="8">
        <v>57974958</v>
      </c>
      <c r="D293" s="8">
        <v>17255116</v>
      </c>
      <c r="E293" s="8">
        <v>981280</v>
      </c>
      <c r="F293" s="9">
        <v>0</v>
      </c>
      <c r="G293" s="9">
        <v>0</v>
      </c>
      <c r="H293" s="9">
        <v>0</v>
      </c>
      <c r="I293" s="9">
        <v>76211354</v>
      </c>
      <c r="J293" s="9">
        <f>I293-SUM(C293:H293)</f>
        <v>0</v>
      </c>
      <c r="K293" s="21" t="str">
        <f>IF(COUNTIF(I294:$I$389,I293)=0,"","Revisar")</f>
        <v/>
      </c>
      <c r="L293" s="10">
        <v>16726.27</v>
      </c>
      <c r="M293" s="18">
        <f t="shared" si="235"/>
        <v>745511896</v>
      </c>
      <c r="N293" s="12">
        <f t="shared" si="227"/>
        <v>57974958</v>
      </c>
      <c r="O293" s="12">
        <f t="shared" si="228"/>
        <v>17255116</v>
      </c>
      <c r="P293" s="12">
        <f t="shared" si="229"/>
        <v>981280</v>
      </c>
      <c r="Q293" s="12">
        <f t="shared" si="230"/>
        <v>0</v>
      </c>
      <c r="R293" s="12">
        <f t="shared" si="231"/>
        <v>0</v>
      </c>
      <c r="S293" s="12">
        <f t="shared" si="232"/>
        <v>0</v>
      </c>
      <c r="T293" s="12">
        <f t="shared" si="233"/>
        <v>76211354</v>
      </c>
      <c r="U293" s="19">
        <f t="shared" si="226"/>
        <v>745511896</v>
      </c>
    </row>
    <row r="294" spans="2:21" x14ac:dyDescent="0.3">
      <c r="B294" s="11">
        <v>37591</v>
      </c>
      <c r="C294" s="8">
        <v>57879558</v>
      </c>
      <c r="D294" s="8">
        <v>8745578</v>
      </c>
      <c r="E294" s="8">
        <v>1288134</v>
      </c>
      <c r="F294" s="9">
        <v>0</v>
      </c>
      <c r="G294" s="9">
        <v>0</v>
      </c>
      <c r="H294" s="9">
        <v>0</v>
      </c>
      <c r="I294" s="9">
        <v>67913270</v>
      </c>
      <c r="J294" s="9">
        <f t="shared" si="234"/>
        <v>0</v>
      </c>
      <c r="K294" s="21" t="str">
        <f>IF(COUNTIF(I295:$I$389,I294)=0,"","Revisar")</f>
        <v/>
      </c>
      <c r="L294" s="10">
        <v>16752.77</v>
      </c>
      <c r="M294" s="18">
        <f t="shared" si="235"/>
        <v>688176487</v>
      </c>
      <c r="N294" s="12">
        <f t="shared" si="227"/>
        <v>57879558</v>
      </c>
      <c r="O294" s="12">
        <f t="shared" si="228"/>
        <v>8745578</v>
      </c>
      <c r="P294" s="12">
        <f t="shared" si="229"/>
        <v>1288134</v>
      </c>
      <c r="Q294" s="12">
        <f t="shared" si="230"/>
        <v>0</v>
      </c>
      <c r="R294" s="12">
        <f t="shared" si="231"/>
        <v>0</v>
      </c>
      <c r="S294" s="12">
        <f t="shared" si="232"/>
        <v>0</v>
      </c>
      <c r="T294" s="12">
        <f t="shared" si="233"/>
        <v>67913270</v>
      </c>
      <c r="U294" s="19">
        <f t="shared" si="226"/>
        <v>688176487</v>
      </c>
    </row>
    <row r="295" spans="2:21" x14ac:dyDescent="0.3">
      <c r="B295" s="11">
        <v>37561</v>
      </c>
      <c r="C295" s="8">
        <v>59993961</v>
      </c>
      <c r="D295" s="8">
        <v>15086228</v>
      </c>
      <c r="E295" s="8">
        <v>457667</v>
      </c>
      <c r="F295" s="9">
        <v>0</v>
      </c>
      <c r="G295" s="9">
        <v>0</v>
      </c>
      <c r="H295" s="9">
        <v>0</v>
      </c>
      <c r="I295" s="9">
        <v>75537856</v>
      </c>
      <c r="J295" s="9">
        <f t="shared" si="234"/>
        <v>0</v>
      </c>
      <c r="K295" s="21" t="str">
        <f>IF(COUNTIF(I296:$I$389,I295)=0,"","Revisar")</f>
        <v/>
      </c>
      <c r="L295" s="10">
        <v>16636.330000000002</v>
      </c>
      <c r="M295" s="18">
        <f t="shared" si="235"/>
        <v>659315502</v>
      </c>
      <c r="N295" s="12">
        <f t="shared" si="227"/>
        <v>59993961</v>
      </c>
      <c r="O295" s="12">
        <f t="shared" si="228"/>
        <v>15086228</v>
      </c>
      <c r="P295" s="12">
        <f t="shared" si="229"/>
        <v>457667</v>
      </c>
      <c r="Q295" s="12">
        <f t="shared" si="230"/>
        <v>0</v>
      </c>
      <c r="R295" s="12">
        <f t="shared" si="231"/>
        <v>0</v>
      </c>
      <c r="S295" s="12">
        <f t="shared" si="232"/>
        <v>0</v>
      </c>
      <c r="T295" s="12">
        <f t="shared" si="233"/>
        <v>75537856</v>
      </c>
      <c r="U295" s="19">
        <f t="shared" si="226"/>
        <v>659315502</v>
      </c>
    </row>
    <row r="296" spans="2:21" x14ac:dyDescent="0.3">
      <c r="B296" s="11">
        <v>37530</v>
      </c>
      <c r="C296" s="8">
        <v>62766517</v>
      </c>
      <c r="D296" s="8">
        <v>10364271</v>
      </c>
      <c r="E296" s="8">
        <v>1755975</v>
      </c>
      <c r="F296" s="9">
        <v>0</v>
      </c>
      <c r="G296" s="9">
        <v>0</v>
      </c>
      <c r="H296" s="9">
        <v>0</v>
      </c>
      <c r="I296" s="9">
        <v>74886763</v>
      </c>
      <c r="J296" s="9">
        <f t="shared" si="234"/>
        <v>0</v>
      </c>
      <c r="K296" s="21" t="str">
        <f>IF(COUNTIF(I297:$I$389,I296)=0,"","Revisar")</f>
        <v/>
      </c>
      <c r="L296" s="10">
        <v>16500.18</v>
      </c>
      <c r="M296" s="18">
        <f t="shared" si="235"/>
        <v>620175565</v>
      </c>
      <c r="N296" s="12">
        <f t="shared" si="227"/>
        <v>62766517</v>
      </c>
      <c r="O296" s="12">
        <f t="shared" si="228"/>
        <v>10364271</v>
      </c>
      <c r="P296" s="12">
        <f t="shared" si="229"/>
        <v>1755975</v>
      </c>
      <c r="Q296" s="12">
        <f t="shared" si="230"/>
        <v>0</v>
      </c>
      <c r="R296" s="12">
        <f t="shared" si="231"/>
        <v>0</v>
      </c>
      <c r="S296" s="12">
        <f t="shared" si="232"/>
        <v>0</v>
      </c>
      <c r="T296" s="12">
        <f t="shared" si="233"/>
        <v>74886763</v>
      </c>
      <c r="U296" s="19">
        <f t="shared" si="226"/>
        <v>620175565</v>
      </c>
    </row>
    <row r="297" spans="2:21" x14ac:dyDescent="0.3">
      <c r="B297" s="11">
        <v>37500</v>
      </c>
      <c r="C297" s="8">
        <v>56137237</v>
      </c>
      <c r="D297" s="8">
        <v>2697056</v>
      </c>
      <c r="E297" s="8">
        <v>796224</v>
      </c>
      <c r="F297" s="9">
        <v>0</v>
      </c>
      <c r="G297" s="9">
        <v>0</v>
      </c>
      <c r="H297" s="9">
        <v>0</v>
      </c>
      <c r="I297" s="9">
        <v>59630517</v>
      </c>
      <c r="J297" s="9">
        <f t="shared" si="234"/>
        <v>0</v>
      </c>
      <c r="K297" s="21" t="str">
        <f>IF(COUNTIF(I298:$I$389,I297)=0,"","Revisar")</f>
        <v/>
      </c>
      <c r="L297" s="10">
        <v>16422.22</v>
      </c>
      <c r="M297" s="18">
        <f t="shared" si="235"/>
        <v>562747332</v>
      </c>
      <c r="N297" s="12">
        <f t="shared" si="227"/>
        <v>56137237</v>
      </c>
      <c r="O297" s="12">
        <f t="shared" si="228"/>
        <v>2697056</v>
      </c>
      <c r="P297" s="12">
        <f t="shared" si="229"/>
        <v>796224</v>
      </c>
      <c r="Q297" s="12">
        <f t="shared" si="230"/>
        <v>0</v>
      </c>
      <c r="R297" s="12">
        <f t="shared" si="231"/>
        <v>0</v>
      </c>
      <c r="S297" s="12">
        <f t="shared" si="232"/>
        <v>0</v>
      </c>
      <c r="T297" s="12">
        <f t="shared" si="233"/>
        <v>59630517</v>
      </c>
      <c r="U297" s="19">
        <f t="shared" si="226"/>
        <v>562747332</v>
      </c>
    </row>
    <row r="298" spans="2:21" x14ac:dyDescent="0.3">
      <c r="B298" s="11">
        <v>37469</v>
      </c>
      <c r="C298" s="8">
        <v>56437432</v>
      </c>
      <c r="D298" s="8">
        <v>31255395</v>
      </c>
      <c r="E298" s="8">
        <v>4368891</v>
      </c>
      <c r="F298" s="9">
        <v>0</v>
      </c>
      <c r="G298" s="9">
        <v>0</v>
      </c>
      <c r="H298" s="9">
        <v>0</v>
      </c>
      <c r="I298" s="9">
        <v>92061718</v>
      </c>
      <c r="J298" s="9">
        <f t="shared" si="234"/>
        <v>0</v>
      </c>
      <c r="K298" s="21" t="str">
        <f>IF(COUNTIF(I299:$I$389,I298)=0,"","Revisar")</f>
        <v/>
      </c>
      <c r="L298" s="10">
        <v>16356.37</v>
      </c>
      <c r="M298" s="18">
        <f t="shared" si="235"/>
        <v>531570699</v>
      </c>
      <c r="N298" s="12">
        <f t="shared" si="227"/>
        <v>56437432</v>
      </c>
      <c r="O298" s="12">
        <f t="shared" si="228"/>
        <v>31255395</v>
      </c>
      <c r="P298" s="12">
        <f t="shared" si="229"/>
        <v>4368891</v>
      </c>
      <c r="Q298" s="12">
        <f t="shared" si="230"/>
        <v>0</v>
      </c>
      <c r="R298" s="12">
        <f t="shared" si="231"/>
        <v>0</v>
      </c>
      <c r="S298" s="12">
        <f t="shared" si="232"/>
        <v>0</v>
      </c>
      <c r="T298" s="12">
        <f t="shared" si="233"/>
        <v>92061718</v>
      </c>
      <c r="U298" s="19">
        <f t="shared" si="226"/>
        <v>531570699</v>
      </c>
    </row>
    <row r="299" spans="2:21" x14ac:dyDescent="0.3">
      <c r="B299" s="11">
        <v>37438</v>
      </c>
      <c r="C299" s="8">
        <v>54376303</v>
      </c>
      <c r="D299" s="8">
        <v>10596252</v>
      </c>
      <c r="E299" s="8">
        <v>1712488</v>
      </c>
      <c r="F299" s="9">
        <v>0</v>
      </c>
      <c r="G299" s="9">
        <v>0</v>
      </c>
      <c r="H299" s="9">
        <v>0</v>
      </c>
      <c r="I299" s="9">
        <v>66685043</v>
      </c>
      <c r="J299" s="9">
        <f t="shared" si="234"/>
        <v>0</v>
      </c>
      <c r="K299" s="21" t="str">
        <f>IF(COUNTIF(I300:$I$389,I299)=0,"","Revisar")</f>
        <v/>
      </c>
      <c r="L299" s="10">
        <v>16356.93</v>
      </c>
      <c r="M299" s="18">
        <f t="shared" si="235"/>
        <v>459145598</v>
      </c>
      <c r="N299" s="12">
        <f t="shared" si="227"/>
        <v>54376303</v>
      </c>
      <c r="O299" s="12">
        <f t="shared" si="228"/>
        <v>10596252</v>
      </c>
      <c r="P299" s="12">
        <f t="shared" si="229"/>
        <v>1712488</v>
      </c>
      <c r="Q299" s="12">
        <f t="shared" si="230"/>
        <v>0</v>
      </c>
      <c r="R299" s="12">
        <f t="shared" si="231"/>
        <v>0</v>
      </c>
      <c r="S299" s="12">
        <f t="shared" si="232"/>
        <v>0</v>
      </c>
      <c r="T299" s="12">
        <f t="shared" si="233"/>
        <v>66685043</v>
      </c>
      <c r="U299" s="19">
        <f t="shared" si="226"/>
        <v>459145598</v>
      </c>
    </row>
    <row r="300" spans="2:21" x14ac:dyDescent="0.3">
      <c r="B300" s="11">
        <v>37408</v>
      </c>
      <c r="C300" s="8">
        <v>59712166</v>
      </c>
      <c r="D300" s="8">
        <v>5920451</v>
      </c>
      <c r="E300" s="8">
        <v>0</v>
      </c>
      <c r="F300" s="9">
        <v>0</v>
      </c>
      <c r="G300" s="9">
        <v>0</v>
      </c>
      <c r="H300" s="9">
        <v>0</v>
      </c>
      <c r="I300" s="9">
        <v>65632617</v>
      </c>
      <c r="J300" s="9">
        <f t="shared" si="234"/>
        <v>0</v>
      </c>
      <c r="K300" s="21" t="str">
        <f>IF(COUNTIF(I301:$I$389,I300)=0,"","Revisar")</f>
        <v/>
      </c>
      <c r="L300" s="10">
        <v>16347.03</v>
      </c>
      <c r="M300" s="18">
        <f t="shared" si="235"/>
        <v>414904840</v>
      </c>
      <c r="N300" s="12">
        <f t="shared" si="227"/>
        <v>59712166</v>
      </c>
      <c r="O300" s="12">
        <f t="shared" si="228"/>
        <v>5920451</v>
      </c>
      <c r="P300" s="12">
        <f t="shared" si="229"/>
        <v>0</v>
      </c>
      <c r="Q300" s="12">
        <f t="shared" si="230"/>
        <v>0</v>
      </c>
      <c r="R300" s="12">
        <f t="shared" si="231"/>
        <v>0</v>
      </c>
      <c r="S300" s="12">
        <f t="shared" si="232"/>
        <v>0</v>
      </c>
      <c r="T300" s="12">
        <f t="shared" si="233"/>
        <v>65632617</v>
      </c>
      <c r="U300" s="19">
        <f t="shared" si="226"/>
        <v>414904840</v>
      </c>
    </row>
    <row r="301" spans="2:21" x14ac:dyDescent="0.3">
      <c r="B301" s="11">
        <v>37377</v>
      </c>
      <c r="C301" s="8">
        <v>54403207</v>
      </c>
      <c r="D301" s="8">
        <v>8468559</v>
      </c>
      <c r="E301" s="8">
        <v>2027068</v>
      </c>
      <c r="F301" s="9">
        <v>0</v>
      </c>
      <c r="G301" s="9">
        <v>0</v>
      </c>
      <c r="H301" s="9">
        <v>0</v>
      </c>
      <c r="I301" s="9">
        <v>64898834</v>
      </c>
      <c r="J301" s="9">
        <f t="shared" si="234"/>
        <v>0</v>
      </c>
      <c r="K301" s="21" t="str">
        <f>IF(COUNTIF(I302:$I$389,I301)=0,"","Revisar")</f>
        <v/>
      </c>
      <c r="L301" s="10">
        <v>16291.23</v>
      </c>
      <c r="M301" s="18">
        <f t="shared" si="235"/>
        <v>378165426</v>
      </c>
      <c r="N301" s="12">
        <f t="shared" si="227"/>
        <v>54403207</v>
      </c>
      <c r="O301" s="12">
        <f t="shared" si="228"/>
        <v>8468559</v>
      </c>
      <c r="P301" s="12">
        <f t="shared" si="229"/>
        <v>2027068</v>
      </c>
      <c r="Q301" s="12">
        <f t="shared" si="230"/>
        <v>0</v>
      </c>
      <c r="R301" s="12">
        <f t="shared" si="231"/>
        <v>0</v>
      </c>
      <c r="S301" s="12">
        <f t="shared" si="232"/>
        <v>0</v>
      </c>
      <c r="T301" s="12">
        <f t="shared" si="233"/>
        <v>64898834</v>
      </c>
      <c r="U301" s="19">
        <f t="shared" si="226"/>
        <v>378165426</v>
      </c>
    </row>
    <row r="302" spans="2:21" x14ac:dyDescent="0.3">
      <c r="B302" s="11">
        <v>37347</v>
      </c>
      <c r="C302" s="8">
        <v>28331150</v>
      </c>
      <c r="D302" s="8">
        <v>11850593</v>
      </c>
      <c r="E302" s="8">
        <v>0</v>
      </c>
      <c r="F302" s="9">
        <v>0</v>
      </c>
      <c r="G302" s="9">
        <v>0</v>
      </c>
      <c r="H302" s="9">
        <v>0</v>
      </c>
      <c r="I302" s="9">
        <v>40181743</v>
      </c>
      <c r="J302" s="9">
        <f t="shared" si="234"/>
        <v>0</v>
      </c>
      <c r="K302" s="21" t="str">
        <f>IF(COUNTIF(I303:$I$389,I302)=0,"","Revisar")</f>
        <v/>
      </c>
      <c r="L302" s="10">
        <v>16213.83</v>
      </c>
      <c r="M302" s="18">
        <f t="shared" si="235"/>
        <v>328549304</v>
      </c>
      <c r="N302" s="12">
        <f t="shared" si="227"/>
        <v>28331150</v>
      </c>
      <c r="O302" s="12">
        <f t="shared" si="228"/>
        <v>11850593</v>
      </c>
      <c r="P302" s="12">
        <f t="shared" si="229"/>
        <v>0</v>
      </c>
      <c r="Q302" s="12">
        <f t="shared" si="230"/>
        <v>0</v>
      </c>
      <c r="R302" s="12">
        <f t="shared" si="231"/>
        <v>0</v>
      </c>
      <c r="S302" s="12">
        <f t="shared" si="232"/>
        <v>0</v>
      </c>
      <c r="T302" s="12">
        <f t="shared" si="233"/>
        <v>40181743</v>
      </c>
      <c r="U302" s="19">
        <f t="shared" si="226"/>
        <v>328549304</v>
      </c>
    </row>
    <row r="303" spans="2:21" x14ac:dyDescent="0.3">
      <c r="B303" s="11">
        <v>37316</v>
      </c>
      <c r="C303" s="8">
        <v>16061821</v>
      </c>
      <c r="D303" s="8">
        <v>17001828</v>
      </c>
      <c r="E303" s="8">
        <v>1681578</v>
      </c>
      <c r="F303" s="9">
        <v>0</v>
      </c>
      <c r="G303" s="9">
        <v>0</v>
      </c>
      <c r="H303" s="9">
        <v>0</v>
      </c>
      <c r="I303" s="9">
        <v>34745227</v>
      </c>
      <c r="J303" s="9">
        <f t="shared" si="234"/>
        <v>0</v>
      </c>
      <c r="K303" s="21" t="str">
        <f>IF(COUNTIF(I304:$I$389,I303)=0,"","Revisar")</f>
        <v/>
      </c>
      <c r="L303" s="10">
        <v>16197.66</v>
      </c>
      <c r="M303" s="18">
        <f t="shared" si="235"/>
        <v>302815950</v>
      </c>
      <c r="N303" s="12">
        <f t="shared" si="227"/>
        <v>16061821</v>
      </c>
      <c r="O303" s="12">
        <f t="shared" si="228"/>
        <v>17001828</v>
      </c>
      <c r="P303" s="12">
        <f t="shared" si="229"/>
        <v>1681578</v>
      </c>
      <c r="Q303" s="12">
        <f t="shared" si="230"/>
        <v>0</v>
      </c>
      <c r="R303" s="12">
        <f t="shared" si="231"/>
        <v>0</v>
      </c>
      <c r="S303" s="12">
        <f t="shared" si="232"/>
        <v>0</v>
      </c>
      <c r="T303" s="12">
        <f t="shared" si="233"/>
        <v>34745227</v>
      </c>
      <c r="U303" s="19">
        <f t="shared" si="226"/>
        <v>302815950</v>
      </c>
    </row>
    <row r="304" spans="2:21" x14ac:dyDescent="0.3">
      <c r="B304" s="11">
        <v>37288</v>
      </c>
      <c r="C304" s="8">
        <v>15621713</v>
      </c>
      <c r="D304" s="8">
        <v>11505241</v>
      </c>
      <c r="E304" s="8">
        <v>0</v>
      </c>
      <c r="F304" s="9">
        <v>0</v>
      </c>
      <c r="G304" s="9">
        <v>0</v>
      </c>
      <c r="H304" s="9">
        <v>0</v>
      </c>
      <c r="I304" s="9">
        <v>27126954</v>
      </c>
      <c r="J304" s="9">
        <f t="shared" si="234"/>
        <v>0</v>
      </c>
      <c r="K304" s="21" t="str">
        <f>IF(COUNTIF(I305:$I$389,I304)=0,"","Revisar")</f>
        <v/>
      </c>
      <c r="L304" s="10">
        <v>16210.39</v>
      </c>
      <c r="M304" s="18">
        <f t="shared" si="235"/>
        <v>292243846</v>
      </c>
      <c r="N304" s="12">
        <f t="shared" si="227"/>
        <v>15621713</v>
      </c>
      <c r="O304" s="12">
        <f t="shared" si="228"/>
        <v>11505241</v>
      </c>
      <c r="P304" s="12">
        <f t="shared" si="229"/>
        <v>0</v>
      </c>
      <c r="Q304" s="12">
        <f t="shared" si="230"/>
        <v>0</v>
      </c>
      <c r="R304" s="12">
        <f t="shared" si="231"/>
        <v>0</v>
      </c>
      <c r="S304" s="12">
        <f t="shared" si="232"/>
        <v>0</v>
      </c>
      <c r="T304" s="12">
        <f t="shared" si="233"/>
        <v>27126954</v>
      </c>
      <c r="U304" s="19">
        <f t="shared" si="226"/>
        <v>292243846</v>
      </c>
    </row>
    <row r="305" spans="2:21" x14ac:dyDescent="0.3">
      <c r="B305" s="11">
        <v>37257</v>
      </c>
      <c r="C305" s="8">
        <v>15621713</v>
      </c>
      <c r="D305" s="8">
        <v>3254232</v>
      </c>
      <c r="E305" s="8">
        <v>0</v>
      </c>
      <c r="F305" s="9">
        <v>0</v>
      </c>
      <c r="G305" s="9">
        <v>0</v>
      </c>
      <c r="H305" s="9">
        <v>0</v>
      </c>
      <c r="I305" s="9">
        <v>18875945</v>
      </c>
      <c r="J305" s="9">
        <f t="shared" si="234"/>
        <v>0</v>
      </c>
      <c r="K305" s="21" t="str">
        <f>IF(COUNTIF(I306:$I$389,I305)=0,"","Revisar")</f>
        <v/>
      </c>
      <c r="L305" s="10">
        <v>16253.21</v>
      </c>
      <c r="M305" s="18">
        <f t="shared" si="235"/>
        <v>283833998</v>
      </c>
      <c r="N305" s="12">
        <f t="shared" si="227"/>
        <v>15621713</v>
      </c>
      <c r="O305" s="12">
        <f t="shared" si="228"/>
        <v>3254232</v>
      </c>
      <c r="P305" s="12">
        <f t="shared" si="229"/>
        <v>0</v>
      </c>
      <c r="Q305" s="12">
        <f t="shared" si="230"/>
        <v>0</v>
      </c>
      <c r="R305" s="12">
        <f t="shared" si="231"/>
        <v>0</v>
      </c>
      <c r="S305" s="12">
        <f t="shared" si="232"/>
        <v>0</v>
      </c>
      <c r="T305" s="12">
        <f t="shared" si="233"/>
        <v>18875945</v>
      </c>
      <c r="U305" s="19">
        <f t="shared" si="226"/>
        <v>283833998</v>
      </c>
    </row>
    <row r="306" spans="2:21" x14ac:dyDescent="0.3">
      <c r="B306" s="11">
        <v>37226</v>
      </c>
      <c r="C306" s="8">
        <v>15621713</v>
      </c>
      <c r="D306" s="8">
        <v>23341518</v>
      </c>
      <c r="E306" s="8">
        <v>89054</v>
      </c>
      <c r="F306" s="9">
        <v>0</v>
      </c>
      <c r="G306" s="9">
        <v>0</v>
      </c>
      <c r="H306" s="9">
        <v>0</v>
      </c>
      <c r="I306" s="9">
        <v>39052285</v>
      </c>
      <c r="J306" s="9">
        <f t="shared" si="234"/>
        <v>0</v>
      </c>
      <c r="K306" s="21" t="str">
        <f>IF(COUNTIF(I307:$I$389,I306)=0,"","Revisar")</f>
        <v/>
      </c>
      <c r="L306" s="10">
        <v>16262.66</v>
      </c>
      <c r="M306" s="18">
        <f t="shared" si="235"/>
        <v>288473287</v>
      </c>
      <c r="N306" s="12">
        <f t="shared" si="227"/>
        <v>15621713</v>
      </c>
      <c r="O306" s="12">
        <f t="shared" si="228"/>
        <v>23341518</v>
      </c>
      <c r="P306" s="12">
        <f t="shared" si="229"/>
        <v>89054</v>
      </c>
      <c r="Q306" s="12">
        <f t="shared" si="230"/>
        <v>0</v>
      </c>
      <c r="R306" s="12">
        <f t="shared" si="231"/>
        <v>0</v>
      </c>
      <c r="S306" s="12">
        <f t="shared" si="232"/>
        <v>0</v>
      </c>
      <c r="T306" s="12">
        <f t="shared" si="233"/>
        <v>39052285</v>
      </c>
      <c r="U306" s="19">
        <f t="shared" ref="U306:U369" si="236">SUM(T306:T317)</f>
        <v>288473287</v>
      </c>
    </row>
    <row r="307" spans="2:21" x14ac:dyDescent="0.3">
      <c r="B307" s="11">
        <v>37196</v>
      </c>
      <c r="C307" s="8">
        <v>15621713</v>
      </c>
      <c r="D307" s="8">
        <v>20729052</v>
      </c>
      <c r="E307" s="8">
        <v>47154</v>
      </c>
      <c r="F307" s="9">
        <v>0</v>
      </c>
      <c r="G307" s="9">
        <v>0</v>
      </c>
      <c r="H307" s="9">
        <v>0</v>
      </c>
      <c r="I307" s="9">
        <v>36397919</v>
      </c>
      <c r="J307" s="9">
        <f t="shared" si="234"/>
        <v>0</v>
      </c>
      <c r="K307" s="21" t="str">
        <f>IF(COUNTIF(I308:$I$389,I307)=0,"","Revisar")</f>
        <v/>
      </c>
      <c r="L307" s="10">
        <v>16249.66</v>
      </c>
      <c r="M307" s="18">
        <f t="shared" si="235"/>
        <v>271029935</v>
      </c>
      <c r="N307" s="12">
        <f t="shared" si="227"/>
        <v>15621713</v>
      </c>
      <c r="O307" s="12">
        <f t="shared" si="228"/>
        <v>20729052</v>
      </c>
      <c r="P307" s="12">
        <f t="shared" si="229"/>
        <v>47154</v>
      </c>
      <c r="Q307" s="12">
        <f t="shared" si="230"/>
        <v>0</v>
      </c>
      <c r="R307" s="12">
        <f t="shared" si="231"/>
        <v>0</v>
      </c>
      <c r="S307" s="12">
        <f t="shared" si="232"/>
        <v>0</v>
      </c>
      <c r="T307" s="12">
        <f t="shared" si="233"/>
        <v>36397919</v>
      </c>
      <c r="U307" s="19">
        <f t="shared" si="236"/>
        <v>271029935</v>
      </c>
    </row>
    <row r="308" spans="2:21" x14ac:dyDescent="0.3">
      <c r="B308" s="11">
        <v>37165</v>
      </c>
      <c r="C308" s="8">
        <v>16989018</v>
      </c>
      <c r="D308" s="8">
        <v>99652</v>
      </c>
      <c r="E308" s="8">
        <v>369860</v>
      </c>
      <c r="F308" s="9">
        <v>0</v>
      </c>
      <c r="G308" s="9">
        <v>0</v>
      </c>
      <c r="H308" s="9">
        <v>0</v>
      </c>
      <c r="I308" s="9">
        <v>17458530</v>
      </c>
      <c r="J308" s="9">
        <f t="shared" si="234"/>
        <v>0</v>
      </c>
      <c r="K308" s="21" t="str">
        <f>IF(COUNTIF(I309:$I$389,I308)=0,"","Revisar")</f>
        <v/>
      </c>
      <c r="L308" s="10">
        <v>16155.28</v>
      </c>
      <c r="M308" s="18">
        <f t="shared" si="235"/>
        <v>255107092</v>
      </c>
      <c r="N308" s="12">
        <f t="shared" si="227"/>
        <v>16989018</v>
      </c>
      <c r="O308" s="12">
        <f t="shared" si="228"/>
        <v>99652</v>
      </c>
      <c r="P308" s="12">
        <f t="shared" si="229"/>
        <v>369860</v>
      </c>
      <c r="Q308" s="12">
        <f t="shared" si="230"/>
        <v>0</v>
      </c>
      <c r="R308" s="12">
        <f t="shared" si="231"/>
        <v>0</v>
      </c>
      <c r="S308" s="12">
        <f t="shared" si="232"/>
        <v>0</v>
      </c>
      <c r="T308" s="12">
        <f t="shared" si="233"/>
        <v>17458530</v>
      </c>
      <c r="U308" s="19">
        <f t="shared" si="236"/>
        <v>255107092</v>
      </c>
    </row>
    <row r="309" spans="2:21" x14ac:dyDescent="0.3">
      <c r="B309" s="11">
        <v>37135</v>
      </c>
      <c r="C309" s="8">
        <v>15213040</v>
      </c>
      <c r="D309" s="8">
        <v>13240844</v>
      </c>
      <c r="E309" s="8">
        <v>0</v>
      </c>
      <c r="F309" s="9">
        <v>0</v>
      </c>
      <c r="G309" s="9">
        <v>0</v>
      </c>
      <c r="H309" s="9">
        <v>0</v>
      </c>
      <c r="I309" s="9">
        <v>28453884</v>
      </c>
      <c r="J309" s="9">
        <f t="shared" si="234"/>
        <v>0</v>
      </c>
      <c r="K309" s="21" t="str">
        <f>IF(COUNTIF(I310:$I$389,I309)=0,"","Revisar")</f>
        <v/>
      </c>
      <c r="L309" s="10">
        <v>16030.97</v>
      </c>
      <c r="M309" s="18">
        <f t="shared" si="235"/>
        <v>259327256</v>
      </c>
      <c r="N309" s="12">
        <f t="shared" si="227"/>
        <v>15213040</v>
      </c>
      <c r="O309" s="12">
        <f t="shared" si="228"/>
        <v>13240844</v>
      </c>
      <c r="P309" s="12">
        <f t="shared" si="229"/>
        <v>0</v>
      </c>
      <c r="Q309" s="12">
        <f t="shared" si="230"/>
        <v>0</v>
      </c>
      <c r="R309" s="12">
        <f t="shared" si="231"/>
        <v>0</v>
      </c>
      <c r="S309" s="12">
        <f t="shared" si="232"/>
        <v>0</v>
      </c>
      <c r="T309" s="12">
        <f t="shared" si="233"/>
        <v>28453884</v>
      </c>
      <c r="U309" s="19">
        <f t="shared" si="236"/>
        <v>259327256</v>
      </c>
    </row>
    <row r="310" spans="2:21" x14ac:dyDescent="0.3">
      <c r="B310" s="11">
        <v>37104</v>
      </c>
      <c r="C310" s="8">
        <v>16005963</v>
      </c>
      <c r="D310" s="8">
        <v>3630654</v>
      </c>
      <c r="E310" s="8">
        <v>0</v>
      </c>
      <c r="F310" s="9">
        <v>0</v>
      </c>
      <c r="G310" s="9">
        <v>0</v>
      </c>
      <c r="H310" s="9">
        <v>0</v>
      </c>
      <c r="I310" s="9">
        <v>19636617</v>
      </c>
      <c r="J310" s="9">
        <f t="shared" si="234"/>
        <v>0</v>
      </c>
      <c r="K310" s="21" t="str">
        <f>IF(COUNTIF(I311:$I$389,I310)=0,"","Revisar")</f>
        <v/>
      </c>
      <c r="L310" s="10">
        <v>16031.31</v>
      </c>
      <c r="M310" s="18">
        <f t="shared" si="235"/>
        <v>247339181</v>
      </c>
      <c r="N310" s="12">
        <f t="shared" si="227"/>
        <v>16005963</v>
      </c>
      <c r="O310" s="12">
        <f t="shared" si="228"/>
        <v>3630654</v>
      </c>
      <c r="P310" s="12">
        <f t="shared" si="229"/>
        <v>0</v>
      </c>
      <c r="Q310" s="12">
        <f t="shared" si="230"/>
        <v>0</v>
      </c>
      <c r="R310" s="12">
        <f t="shared" si="231"/>
        <v>0</v>
      </c>
      <c r="S310" s="12">
        <f t="shared" si="232"/>
        <v>0</v>
      </c>
      <c r="T310" s="12">
        <f t="shared" si="233"/>
        <v>19636617</v>
      </c>
      <c r="U310" s="19">
        <f t="shared" si="236"/>
        <v>247339181</v>
      </c>
    </row>
    <row r="311" spans="2:21" x14ac:dyDescent="0.3">
      <c r="B311" s="11">
        <v>37073</v>
      </c>
      <c r="C311" s="8">
        <v>14415402</v>
      </c>
      <c r="D311" s="8">
        <v>8028883</v>
      </c>
      <c r="E311" s="8">
        <v>0</v>
      </c>
      <c r="F311" s="9">
        <v>0</v>
      </c>
      <c r="G311" s="9">
        <v>0</v>
      </c>
      <c r="H311" s="9">
        <v>0</v>
      </c>
      <c r="I311" s="9">
        <v>22444285</v>
      </c>
      <c r="J311" s="9">
        <f t="shared" si="234"/>
        <v>0</v>
      </c>
      <c r="K311" s="21" t="str">
        <f>IF(COUNTIF(I312:$I$389,I311)=0,"","Revisar")</f>
        <v/>
      </c>
      <c r="L311" s="10">
        <v>16024.6</v>
      </c>
      <c r="M311" s="18">
        <f t="shared" si="235"/>
        <v>253730098</v>
      </c>
      <c r="N311" s="12">
        <f t="shared" si="227"/>
        <v>14415402</v>
      </c>
      <c r="O311" s="12">
        <f t="shared" si="228"/>
        <v>8028883</v>
      </c>
      <c r="P311" s="12">
        <f t="shared" si="229"/>
        <v>0</v>
      </c>
      <c r="Q311" s="12">
        <f t="shared" si="230"/>
        <v>0</v>
      </c>
      <c r="R311" s="12">
        <f t="shared" si="231"/>
        <v>0</v>
      </c>
      <c r="S311" s="12">
        <f t="shared" si="232"/>
        <v>0</v>
      </c>
      <c r="T311" s="12">
        <f t="shared" si="233"/>
        <v>22444285</v>
      </c>
      <c r="U311" s="19">
        <f t="shared" si="236"/>
        <v>253730098</v>
      </c>
    </row>
    <row r="312" spans="2:21" x14ac:dyDescent="0.3">
      <c r="B312" s="11">
        <v>37043</v>
      </c>
      <c r="C312" s="8">
        <v>15735736</v>
      </c>
      <c r="D312" s="8">
        <v>13157467</v>
      </c>
      <c r="E312" s="8">
        <v>0</v>
      </c>
      <c r="F312" s="9">
        <v>0</v>
      </c>
      <c r="G312" s="9">
        <v>0</v>
      </c>
      <c r="H312" s="9">
        <v>0</v>
      </c>
      <c r="I312" s="9">
        <v>28893203</v>
      </c>
      <c r="J312" s="9">
        <f t="shared" si="234"/>
        <v>0</v>
      </c>
      <c r="K312" s="21" t="str">
        <f>IF(COUNTIF(I313:$I$389,I312)=0,"","Revisar")</f>
        <v/>
      </c>
      <c r="L312" s="10">
        <v>15970.42</v>
      </c>
      <c r="M312" s="18">
        <f t="shared" si="235"/>
        <v>245213687</v>
      </c>
      <c r="N312" s="12">
        <f t="shared" si="227"/>
        <v>15735736</v>
      </c>
      <c r="O312" s="12">
        <f t="shared" si="228"/>
        <v>13157467</v>
      </c>
      <c r="P312" s="12">
        <f t="shared" si="229"/>
        <v>0</v>
      </c>
      <c r="Q312" s="12">
        <f t="shared" si="230"/>
        <v>0</v>
      </c>
      <c r="R312" s="12">
        <f t="shared" si="231"/>
        <v>0</v>
      </c>
      <c r="S312" s="12">
        <f t="shared" si="232"/>
        <v>0</v>
      </c>
      <c r="T312" s="12">
        <f t="shared" si="233"/>
        <v>28893203</v>
      </c>
      <c r="U312" s="19">
        <f t="shared" si="236"/>
        <v>245213687</v>
      </c>
    </row>
    <row r="313" spans="2:21" x14ac:dyDescent="0.3">
      <c r="B313" s="11">
        <v>37012</v>
      </c>
      <c r="C313" s="8">
        <v>15041144</v>
      </c>
      <c r="D313" s="8">
        <v>241568</v>
      </c>
      <c r="E313" s="8">
        <v>0</v>
      </c>
      <c r="F313" s="9">
        <v>0</v>
      </c>
      <c r="G313" s="9">
        <v>0</v>
      </c>
      <c r="H313" s="9">
        <v>0</v>
      </c>
      <c r="I313" s="9">
        <v>15282712</v>
      </c>
      <c r="J313" s="9">
        <f t="shared" si="234"/>
        <v>0</v>
      </c>
      <c r="K313" s="21" t="str">
        <f>IF(COUNTIF(I314:$I$389,I313)=0,"","Revisar")</f>
        <v/>
      </c>
      <c r="L313" s="10">
        <v>15893.62</v>
      </c>
      <c r="M313" s="18">
        <f t="shared" si="235"/>
        <v>229983506</v>
      </c>
      <c r="N313" s="12">
        <f t="shared" si="227"/>
        <v>15041144</v>
      </c>
      <c r="O313" s="12">
        <f t="shared" si="228"/>
        <v>241568</v>
      </c>
      <c r="P313" s="12">
        <f t="shared" si="229"/>
        <v>0</v>
      </c>
      <c r="Q313" s="12">
        <f t="shared" si="230"/>
        <v>0</v>
      </c>
      <c r="R313" s="12">
        <f t="shared" si="231"/>
        <v>0</v>
      </c>
      <c r="S313" s="12">
        <f t="shared" si="232"/>
        <v>0</v>
      </c>
      <c r="T313" s="12">
        <f t="shared" si="233"/>
        <v>15282712</v>
      </c>
      <c r="U313" s="19">
        <f t="shared" si="236"/>
        <v>229983506</v>
      </c>
    </row>
    <row r="314" spans="2:21" x14ac:dyDescent="0.3">
      <c r="B314" s="11">
        <v>36982</v>
      </c>
      <c r="C314" s="8">
        <v>14206821</v>
      </c>
      <c r="D314" s="8">
        <v>241568</v>
      </c>
      <c r="E314" s="8">
        <v>0</v>
      </c>
      <c r="F314" s="9">
        <v>0</v>
      </c>
      <c r="G314" s="9">
        <v>0</v>
      </c>
      <c r="H314" s="9">
        <v>0</v>
      </c>
      <c r="I314" s="9">
        <v>14448389</v>
      </c>
      <c r="J314" s="9">
        <f t="shared" si="234"/>
        <v>0</v>
      </c>
      <c r="K314" s="21" t="str">
        <f>IF(COUNTIF(I315:$I$389,I314)=0,"","Revisar")</f>
        <v/>
      </c>
      <c r="L314" s="10">
        <v>15815.05</v>
      </c>
      <c r="M314" s="18">
        <f t="shared" si="235"/>
        <v>227522876</v>
      </c>
      <c r="N314" s="12">
        <f t="shared" si="227"/>
        <v>14206821</v>
      </c>
      <c r="O314" s="12">
        <f t="shared" si="228"/>
        <v>241568</v>
      </c>
      <c r="P314" s="12">
        <f t="shared" si="229"/>
        <v>0</v>
      </c>
      <c r="Q314" s="12">
        <f t="shared" si="230"/>
        <v>0</v>
      </c>
      <c r="R314" s="12">
        <f t="shared" si="231"/>
        <v>0</v>
      </c>
      <c r="S314" s="12">
        <f t="shared" si="232"/>
        <v>0</v>
      </c>
      <c r="T314" s="12">
        <f t="shared" si="233"/>
        <v>14448389</v>
      </c>
      <c r="U314" s="19">
        <f t="shared" si="236"/>
        <v>227522876</v>
      </c>
    </row>
    <row r="315" spans="2:21" x14ac:dyDescent="0.3">
      <c r="B315" s="11">
        <v>36951</v>
      </c>
      <c r="C315" s="8">
        <v>14638412</v>
      </c>
      <c r="D315" s="8">
        <v>9139292</v>
      </c>
      <c r="E315" s="8">
        <v>395419</v>
      </c>
      <c r="F315" s="9">
        <v>0</v>
      </c>
      <c r="G315" s="9">
        <v>0</v>
      </c>
      <c r="H315" s="9">
        <v>0</v>
      </c>
      <c r="I315" s="9">
        <v>24173123</v>
      </c>
      <c r="J315" s="9">
        <f t="shared" si="234"/>
        <v>0</v>
      </c>
      <c r="K315" s="21" t="str">
        <f>IF(COUNTIF(I316:$I$389,I315)=0,"","Revisar")</f>
        <v/>
      </c>
      <c r="L315" s="10">
        <v>15837.61</v>
      </c>
      <c r="M315" s="18">
        <f t="shared" si="235"/>
        <v>237630480</v>
      </c>
      <c r="N315" s="12">
        <f t="shared" si="227"/>
        <v>14638412</v>
      </c>
      <c r="O315" s="12">
        <f t="shared" si="228"/>
        <v>9139292</v>
      </c>
      <c r="P315" s="12">
        <f t="shared" si="229"/>
        <v>395419</v>
      </c>
      <c r="Q315" s="12">
        <f t="shared" si="230"/>
        <v>0</v>
      </c>
      <c r="R315" s="12">
        <f t="shared" si="231"/>
        <v>0</v>
      </c>
      <c r="S315" s="12">
        <f t="shared" si="232"/>
        <v>0</v>
      </c>
      <c r="T315" s="12">
        <f t="shared" si="233"/>
        <v>24173123</v>
      </c>
      <c r="U315" s="19">
        <f t="shared" si="236"/>
        <v>237630480</v>
      </c>
    </row>
    <row r="316" spans="2:21" x14ac:dyDescent="0.3">
      <c r="B316" s="11">
        <v>36923</v>
      </c>
      <c r="C316" s="8">
        <v>14595178</v>
      </c>
      <c r="D316" s="8">
        <v>4121928</v>
      </c>
      <c r="E316" s="8">
        <v>0</v>
      </c>
      <c r="F316" s="9">
        <v>0</v>
      </c>
      <c r="G316" s="9">
        <v>0</v>
      </c>
      <c r="H316" s="9">
        <v>0</v>
      </c>
      <c r="I316" s="9">
        <v>18717106</v>
      </c>
      <c r="J316" s="9">
        <f t="shared" si="234"/>
        <v>0</v>
      </c>
      <c r="K316" s="21" t="str">
        <f>IF(COUNTIF(I317:$I$389,I316)=0,"","Revisar")</f>
        <v/>
      </c>
      <c r="L316" s="10">
        <v>15809.56</v>
      </c>
      <c r="M316" s="18">
        <f t="shared" si="235"/>
        <v>226044012</v>
      </c>
      <c r="N316" s="12">
        <f t="shared" ref="N316:N379" si="237">IF($B$6=$B$7,C316/$L316,C316)</f>
        <v>14595178</v>
      </c>
      <c r="O316" s="12">
        <f t="shared" ref="O316:O379" si="238">IF($B$6=$B$7,D316/$L316,D316)</f>
        <v>4121928</v>
      </c>
      <c r="P316" s="12">
        <f t="shared" ref="P316:P379" si="239">IF($B$6=$B$7,E316/$L316,E316)</f>
        <v>0</v>
      </c>
      <c r="Q316" s="12">
        <f t="shared" ref="Q316:Q379" si="240">IF($B$6=$B$7,F316/$L316,F316)</f>
        <v>0</v>
      </c>
      <c r="R316" s="12">
        <f t="shared" ref="R316:R379" si="241">IF($B$6=$B$7,G316/$L316,G316)</f>
        <v>0</v>
      </c>
      <c r="S316" s="12">
        <f t="shared" ref="S316:S379" si="242">IF($B$6=$B$7,H316/$L316,H316)</f>
        <v>0</v>
      </c>
      <c r="T316" s="12">
        <f t="shared" ref="T316:T379" si="243">IF($B$6=$B$7,I316/$L316,I316)</f>
        <v>18717106</v>
      </c>
      <c r="U316" s="19">
        <f t="shared" si="236"/>
        <v>226044012</v>
      </c>
    </row>
    <row r="317" spans="2:21" x14ac:dyDescent="0.3">
      <c r="B317" s="11">
        <v>36892</v>
      </c>
      <c r="C317" s="8">
        <v>17109376</v>
      </c>
      <c r="D317" s="8">
        <v>6405858</v>
      </c>
      <c r="E317" s="8">
        <v>0</v>
      </c>
      <c r="F317" s="9">
        <v>0</v>
      </c>
      <c r="G317" s="9">
        <v>0</v>
      </c>
      <c r="H317" s="9">
        <v>0</v>
      </c>
      <c r="I317" s="9">
        <v>23515234</v>
      </c>
      <c r="J317" s="9">
        <f t="shared" si="234"/>
        <v>0</v>
      </c>
      <c r="K317" s="21" t="str">
        <f>IF(COUNTIF(I318:$I$389,I317)=0,"","Revisar")</f>
        <v/>
      </c>
      <c r="L317" s="10">
        <v>15786.69</v>
      </c>
      <c r="M317" s="18">
        <f t="shared" si="235"/>
        <v>226141828</v>
      </c>
      <c r="N317" s="12">
        <f t="shared" si="237"/>
        <v>17109376</v>
      </c>
      <c r="O317" s="12">
        <f t="shared" si="238"/>
        <v>6405858</v>
      </c>
      <c r="P317" s="12">
        <f t="shared" si="239"/>
        <v>0</v>
      </c>
      <c r="Q317" s="12">
        <f t="shared" si="240"/>
        <v>0</v>
      </c>
      <c r="R317" s="12">
        <f t="shared" si="241"/>
        <v>0</v>
      </c>
      <c r="S317" s="12">
        <f t="shared" si="242"/>
        <v>0</v>
      </c>
      <c r="T317" s="12">
        <f t="shared" si="243"/>
        <v>23515234</v>
      </c>
      <c r="U317" s="19">
        <f t="shared" si="236"/>
        <v>226141828</v>
      </c>
    </row>
    <row r="318" spans="2:21" x14ac:dyDescent="0.3">
      <c r="B318" s="11">
        <v>36861</v>
      </c>
      <c r="C318" s="8" t="e">
        <f>NA()</f>
        <v>#N/A</v>
      </c>
      <c r="D318" s="8" t="e">
        <f>NA()</f>
        <v>#N/A</v>
      </c>
      <c r="E318" s="8" t="e">
        <f>NA()</f>
        <v>#N/A</v>
      </c>
      <c r="F318" s="8" t="e">
        <f>NA()</f>
        <v>#N/A</v>
      </c>
      <c r="G318" s="8" t="e">
        <f>NA()</f>
        <v>#N/A</v>
      </c>
      <c r="H318" s="8" t="e">
        <f>NA()</f>
        <v>#N/A</v>
      </c>
      <c r="I318" s="9">
        <v>21608933</v>
      </c>
      <c r="J318" s="8" t="e">
        <f t="shared" ref="J318:J381" si="244">I318-SUM(C318:H318)</f>
        <v>#N/A</v>
      </c>
      <c r="K318" s="21" t="str">
        <f>IF(COUNTIF(I319:$I$389,I318)=0,"","Revisar")</f>
        <v/>
      </c>
      <c r="L318" s="10">
        <v>15745.56</v>
      </c>
      <c r="M318" s="18">
        <f t="shared" si="235"/>
        <v>222410242</v>
      </c>
      <c r="N318" s="16" t="e">
        <f t="shared" si="237"/>
        <v>#N/A</v>
      </c>
      <c r="O318" s="16" t="e">
        <f t="shared" si="238"/>
        <v>#N/A</v>
      </c>
      <c r="P318" s="16" t="e">
        <f t="shared" si="239"/>
        <v>#N/A</v>
      </c>
      <c r="Q318" s="16" t="e">
        <f t="shared" si="240"/>
        <v>#N/A</v>
      </c>
      <c r="R318" s="16" t="e">
        <f t="shared" si="241"/>
        <v>#N/A</v>
      </c>
      <c r="S318" s="16" t="e">
        <f t="shared" si="242"/>
        <v>#N/A</v>
      </c>
      <c r="T318" s="12">
        <f t="shared" si="243"/>
        <v>21608933</v>
      </c>
      <c r="U318" s="19">
        <f t="shared" si="236"/>
        <v>222410242</v>
      </c>
    </row>
    <row r="319" spans="2:21" x14ac:dyDescent="0.3">
      <c r="B319" s="11">
        <v>36831</v>
      </c>
      <c r="C319" s="8" t="e">
        <f>NA()</f>
        <v>#N/A</v>
      </c>
      <c r="D319" s="8" t="e">
        <f>NA()</f>
        <v>#N/A</v>
      </c>
      <c r="E319" s="8" t="e">
        <f>NA()</f>
        <v>#N/A</v>
      </c>
      <c r="F319" s="8" t="e">
        <f>NA()</f>
        <v>#N/A</v>
      </c>
      <c r="G319" s="8" t="e">
        <f>NA()</f>
        <v>#N/A</v>
      </c>
      <c r="H319" s="8" t="e">
        <f>NA()</f>
        <v>#N/A</v>
      </c>
      <c r="I319" s="9">
        <v>20475076</v>
      </c>
      <c r="J319" s="8" t="e">
        <f t="shared" si="244"/>
        <v>#N/A</v>
      </c>
      <c r="K319" s="21" t="str">
        <f>IF(COUNTIF(I320:$I$389,I319)=0,"","Revisar")</f>
        <v/>
      </c>
      <c r="L319" s="10">
        <v>15661.3</v>
      </c>
      <c r="M319" s="18">
        <f t="shared" ref="M319:M377" si="245">SUM(T319:T330)</f>
        <v>215415300</v>
      </c>
      <c r="N319" s="16" t="e">
        <f t="shared" si="237"/>
        <v>#N/A</v>
      </c>
      <c r="O319" s="16" t="e">
        <f t="shared" si="238"/>
        <v>#N/A</v>
      </c>
      <c r="P319" s="16" t="e">
        <f t="shared" si="239"/>
        <v>#N/A</v>
      </c>
      <c r="Q319" s="16" t="e">
        <f t="shared" si="240"/>
        <v>#N/A</v>
      </c>
      <c r="R319" s="16" t="e">
        <f t="shared" si="241"/>
        <v>#N/A</v>
      </c>
      <c r="S319" s="16" t="e">
        <f t="shared" si="242"/>
        <v>#N/A</v>
      </c>
      <c r="T319" s="12">
        <f t="shared" si="243"/>
        <v>20475076</v>
      </c>
      <c r="U319" s="19">
        <f t="shared" si="236"/>
        <v>215415300</v>
      </c>
    </row>
    <row r="320" spans="2:21" x14ac:dyDescent="0.3">
      <c r="B320" s="11">
        <v>36800</v>
      </c>
      <c r="C320" s="8" t="e">
        <f>NA()</f>
        <v>#N/A</v>
      </c>
      <c r="D320" s="8" t="e">
        <f>NA()</f>
        <v>#N/A</v>
      </c>
      <c r="E320" s="8" t="e">
        <f>NA()</f>
        <v>#N/A</v>
      </c>
      <c r="F320" s="8" t="e">
        <f>NA()</f>
        <v>#N/A</v>
      </c>
      <c r="G320" s="8" t="e">
        <f>NA()</f>
        <v>#N/A</v>
      </c>
      <c r="H320" s="8" t="e">
        <f>NA()</f>
        <v>#N/A</v>
      </c>
      <c r="I320" s="9">
        <v>21678694</v>
      </c>
      <c r="J320" s="8" t="e">
        <f t="shared" si="244"/>
        <v>#N/A</v>
      </c>
      <c r="K320" s="21" t="str">
        <f>IF(COUNTIF(I321:$I$389,I320)=0,"","Revisar")</f>
        <v/>
      </c>
      <c r="L320" s="10">
        <v>15567.28</v>
      </c>
      <c r="M320" s="18">
        <f t="shared" si="245"/>
        <v>208032402</v>
      </c>
      <c r="N320" s="16" t="e">
        <f t="shared" si="237"/>
        <v>#N/A</v>
      </c>
      <c r="O320" s="16" t="e">
        <f t="shared" si="238"/>
        <v>#N/A</v>
      </c>
      <c r="P320" s="16" t="e">
        <f t="shared" si="239"/>
        <v>#N/A</v>
      </c>
      <c r="Q320" s="16" t="e">
        <f t="shared" si="240"/>
        <v>#N/A</v>
      </c>
      <c r="R320" s="16" t="e">
        <f t="shared" si="241"/>
        <v>#N/A</v>
      </c>
      <c r="S320" s="16" t="e">
        <f t="shared" si="242"/>
        <v>#N/A</v>
      </c>
      <c r="T320" s="12">
        <f t="shared" si="243"/>
        <v>21678694</v>
      </c>
      <c r="U320" s="19">
        <f t="shared" si="236"/>
        <v>208032402</v>
      </c>
    </row>
    <row r="321" spans="2:21" x14ac:dyDescent="0.3">
      <c r="B321" s="11">
        <v>36770</v>
      </c>
      <c r="C321" s="8" t="e">
        <f>NA()</f>
        <v>#N/A</v>
      </c>
      <c r="D321" s="8" t="e">
        <f>NA()</f>
        <v>#N/A</v>
      </c>
      <c r="E321" s="8" t="e">
        <f>NA()</f>
        <v>#N/A</v>
      </c>
      <c r="F321" s="8" t="e">
        <f>NA()</f>
        <v>#N/A</v>
      </c>
      <c r="G321" s="8" t="e">
        <f>NA()</f>
        <v>#N/A</v>
      </c>
      <c r="H321" s="8" t="e">
        <f>NA()</f>
        <v>#N/A</v>
      </c>
      <c r="I321" s="9">
        <v>16465809</v>
      </c>
      <c r="J321" s="8" t="e">
        <f t="shared" si="244"/>
        <v>#N/A</v>
      </c>
      <c r="K321" s="21" t="str">
        <f>IF(COUNTIF(I322:$I$389,I321)=0,"","Revisar")</f>
        <v/>
      </c>
      <c r="L321" s="10">
        <v>15512.05</v>
      </c>
      <c r="M321" s="18">
        <f t="shared" si="245"/>
        <v>211431625</v>
      </c>
      <c r="N321" s="16" t="e">
        <f t="shared" si="237"/>
        <v>#N/A</v>
      </c>
      <c r="O321" s="16" t="e">
        <f t="shared" si="238"/>
        <v>#N/A</v>
      </c>
      <c r="P321" s="16" t="e">
        <f t="shared" si="239"/>
        <v>#N/A</v>
      </c>
      <c r="Q321" s="16" t="e">
        <f t="shared" si="240"/>
        <v>#N/A</v>
      </c>
      <c r="R321" s="16" t="e">
        <f t="shared" si="241"/>
        <v>#N/A</v>
      </c>
      <c r="S321" s="16" t="e">
        <f t="shared" si="242"/>
        <v>#N/A</v>
      </c>
      <c r="T321" s="12">
        <f t="shared" si="243"/>
        <v>16465809</v>
      </c>
      <c r="U321" s="19">
        <f t="shared" si="236"/>
        <v>211431625</v>
      </c>
    </row>
    <row r="322" spans="2:21" x14ac:dyDescent="0.3">
      <c r="B322" s="11">
        <v>36739</v>
      </c>
      <c r="C322" s="8" t="e">
        <f>NA()</f>
        <v>#N/A</v>
      </c>
      <c r="D322" s="8" t="e">
        <f>NA()</f>
        <v>#N/A</v>
      </c>
      <c r="E322" s="8" t="e">
        <f>NA()</f>
        <v>#N/A</v>
      </c>
      <c r="F322" s="8" t="e">
        <f>NA()</f>
        <v>#N/A</v>
      </c>
      <c r="G322" s="8" t="e">
        <f>NA()</f>
        <v>#N/A</v>
      </c>
      <c r="H322" s="8" t="e">
        <f>NA()</f>
        <v>#N/A</v>
      </c>
      <c r="I322" s="9">
        <v>26027534</v>
      </c>
      <c r="J322" s="8" t="e">
        <f t="shared" si="244"/>
        <v>#N/A</v>
      </c>
      <c r="K322" s="21" t="str">
        <f>IF(COUNTIF(I323:$I$389,I322)=0,"","Revisar")</f>
        <v/>
      </c>
      <c r="L322" s="10">
        <v>15490.27</v>
      </c>
      <c r="M322" s="18">
        <f t="shared" si="245"/>
        <v>210912574</v>
      </c>
      <c r="N322" s="16" t="e">
        <f t="shared" si="237"/>
        <v>#N/A</v>
      </c>
      <c r="O322" s="16" t="e">
        <f t="shared" si="238"/>
        <v>#N/A</v>
      </c>
      <c r="P322" s="16" t="e">
        <f t="shared" si="239"/>
        <v>#N/A</v>
      </c>
      <c r="Q322" s="16" t="e">
        <f t="shared" si="240"/>
        <v>#N/A</v>
      </c>
      <c r="R322" s="16" t="e">
        <f t="shared" si="241"/>
        <v>#N/A</v>
      </c>
      <c r="S322" s="16" t="e">
        <f t="shared" si="242"/>
        <v>#N/A</v>
      </c>
      <c r="T322" s="12">
        <f t="shared" si="243"/>
        <v>26027534</v>
      </c>
      <c r="U322" s="19">
        <f t="shared" si="236"/>
        <v>210912574</v>
      </c>
    </row>
    <row r="323" spans="2:21" x14ac:dyDescent="0.3">
      <c r="B323" s="11">
        <v>36708</v>
      </c>
      <c r="C323" s="8" t="e">
        <f>NA()</f>
        <v>#N/A</v>
      </c>
      <c r="D323" s="8" t="e">
        <f>NA()</f>
        <v>#N/A</v>
      </c>
      <c r="E323" s="8" t="e">
        <f>NA()</f>
        <v>#N/A</v>
      </c>
      <c r="F323" s="8" t="e">
        <f>NA()</f>
        <v>#N/A</v>
      </c>
      <c r="G323" s="8" t="e">
        <f>NA()</f>
        <v>#N/A</v>
      </c>
      <c r="H323" s="8" t="e">
        <f>NA()</f>
        <v>#N/A</v>
      </c>
      <c r="I323" s="9">
        <v>13927874</v>
      </c>
      <c r="J323" s="8" t="e">
        <f t="shared" si="244"/>
        <v>#N/A</v>
      </c>
      <c r="K323" s="21" t="str">
        <f>IF(COUNTIF(I324:$I$389,I323)=0,"","Revisar")</f>
        <v/>
      </c>
      <c r="L323" s="10">
        <v>15462.34</v>
      </c>
      <c r="M323" s="18">
        <f t="shared" si="245"/>
        <v>199082784</v>
      </c>
      <c r="N323" s="16" t="e">
        <f t="shared" si="237"/>
        <v>#N/A</v>
      </c>
      <c r="O323" s="16" t="e">
        <f t="shared" si="238"/>
        <v>#N/A</v>
      </c>
      <c r="P323" s="16" t="e">
        <f t="shared" si="239"/>
        <v>#N/A</v>
      </c>
      <c r="Q323" s="16" t="e">
        <f t="shared" si="240"/>
        <v>#N/A</v>
      </c>
      <c r="R323" s="16" t="e">
        <f t="shared" si="241"/>
        <v>#N/A</v>
      </c>
      <c r="S323" s="16" t="e">
        <f t="shared" si="242"/>
        <v>#N/A</v>
      </c>
      <c r="T323" s="12">
        <f t="shared" si="243"/>
        <v>13927874</v>
      </c>
      <c r="U323" s="19">
        <f t="shared" si="236"/>
        <v>199082784</v>
      </c>
    </row>
    <row r="324" spans="2:21" x14ac:dyDescent="0.3">
      <c r="B324" s="11">
        <v>36678</v>
      </c>
      <c r="C324" s="8" t="e">
        <f>NA()</f>
        <v>#N/A</v>
      </c>
      <c r="D324" s="8" t="e">
        <f>NA()</f>
        <v>#N/A</v>
      </c>
      <c r="E324" s="8" t="e">
        <f>NA()</f>
        <v>#N/A</v>
      </c>
      <c r="F324" s="8" t="e">
        <f>NA()</f>
        <v>#N/A</v>
      </c>
      <c r="G324" s="8" t="e">
        <f>NA()</f>
        <v>#N/A</v>
      </c>
      <c r="H324" s="8" t="e">
        <f>NA()</f>
        <v>#N/A</v>
      </c>
      <c r="I324" s="9">
        <v>13663022</v>
      </c>
      <c r="J324" s="8" t="e">
        <f t="shared" si="244"/>
        <v>#N/A</v>
      </c>
      <c r="K324" s="21" t="str">
        <f>IF(COUNTIF(I325:$I$389,I324)=0,"","Revisar")</f>
        <v/>
      </c>
      <c r="L324" s="10">
        <v>15431.68</v>
      </c>
      <c r="M324" s="18">
        <f t="shared" si="245"/>
        <v>202668405</v>
      </c>
      <c r="N324" s="16" t="e">
        <f t="shared" si="237"/>
        <v>#N/A</v>
      </c>
      <c r="O324" s="16" t="e">
        <f t="shared" si="238"/>
        <v>#N/A</v>
      </c>
      <c r="P324" s="16" t="e">
        <f t="shared" si="239"/>
        <v>#N/A</v>
      </c>
      <c r="Q324" s="16" t="e">
        <f t="shared" si="240"/>
        <v>#N/A</v>
      </c>
      <c r="R324" s="16" t="e">
        <f t="shared" si="241"/>
        <v>#N/A</v>
      </c>
      <c r="S324" s="16" t="e">
        <f t="shared" si="242"/>
        <v>#N/A</v>
      </c>
      <c r="T324" s="12">
        <f t="shared" si="243"/>
        <v>13663022</v>
      </c>
      <c r="U324" s="19">
        <f t="shared" si="236"/>
        <v>202668405</v>
      </c>
    </row>
    <row r="325" spans="2:21" x14ac:dyDescent="0.3">
      <c r="B325" s="11">
        <v>36647</v>
      </c>
      <c r="C325" s="8" t="e">
        <f>NA()</f>
        <v>#N/A</v>
      </c>
      <c r="D325" s="8" t="e">
        <f>NA()</f>
        <v>#N/A</v>
      </c>
      <c r="E325" s="8" t="e">
        <f>NA()</f>
        <v>#N/A</v>
      </c>
      <c r="F325" s="8" t="e">
        <f>NA()</f>
        <v>#N/A</v>
      </c>
      <c r="G325" s="8" t="e">
        <f>NA()</f>
        <v>#N/A</v>
      </c>
      <c r="H325" s="8" t="e">
        <f>NA()</f>
        <v>#N/A</v>
      </c>
      <c r="I325" s="9">
        <v>12822082</v>
      </c>
      <c r="J325" s="8" t="e">
        <f t="shared" si="244"/>
        <v>#N/A</v>
      </c>
      <c r="K325" s="21" t="str">
        <f>IF(COUNTIF(I326:$I$389,I325)=0,"","Revisar")</f>
        <v/>
      </c>
      <c r="L325" s="10">
        <v>15363.59</v>
      </c>
      <c r="M325" s="18">
        <f t="shared" si="245"/>
        <v>202334628</v>
      </c>
      <c r="N325" s="16" t="e">
        <f t="shared" si="237"/>
        <v>#N/A</v>
      </c>
      <c r="O325" s="16" t="e">
        <f t="shared" si="238"/>
        <v>#N/A</v>
      </c>
      <c r="P325" s="16" t="e">
        <f t="shared" si="239"/>
        <v>#N/A</v>
      </c>
      <c r="Q325" s="16" t="e">
        <f t="shared" si="240"/>
        <v>#N/A</v>
      </c>
      <c r="R325" s="16" t="e">
        <f t="shared" si="241"/>
        <v>#N/A</v>
      </c>
      <c r="S325" s="16" t="e">
        <f t="shared" si="242"/>
        <v>#N/A</v>
      </c>
      <c r="T325" s="12">
        <f t="shared" si="243"/>
        <v>12822082</v>
      </c>
      <c r="U325" s="19">
        <f t="shared" si="236"/>
        <v>202334628</v>
      </c>
    </row>
    <row r="326" spans="2:21" x14ac:dyDescent="0.3">
      <c r="B326" s="11">
        <v>36617</v>
      </c>
      <c r="C326" s="8" t="e">
        <f>NA()</f>
        <v>#N/A</v>
      </c>
      <c r="D326" s="8" t="e">
        <f>NA()</f>
        <v>#N/A</v>
      </c>
      <c r="E326" s="8" t="e">
        <f>NA()</f>
        <v>#N/A</v>
      </c>
      <c r="F326" s="8" t="e">
        <f>NA()</f>
        <v>#N/A</v>
      </c>
      <c r="G326" s="8" t="e">
        <f>NA()</f>
        <v>#N/A</v>
      </c>
      <c r="H326" s="8" t="e">
        <f>NA()</f>
        <v>#N/A</v>
      </c>
      <c r="I326" s="9">
        <v>24555993</v>
      </c>
      <c r="J326" s="8" t="e">
        <f t="shared" si="244"/>
        <v>#N/A</v>
      </c>
      <c r="K326" s="21" t="str">
        <f>IF(COUNTIF(I327:$I$389,I326)=0,"","Revisar")</f>
        <v/>
      </c>
      <c r="L326" s="10">
        <v>15263.36</v>
      </c>
      <c r="M326" s="18">
        <f t="shared" si="245"/>
        <v>202063404</v>
      </c>
      <c r="N326" s="16" t="e">
        <f t="shared" si="237"/>
        <v>#N/A</v>
      </c>
      <c r="O326" s="16" t="e">
        <f t="shared" si="238"/>
        <v>#N/A</v>
      </c>
      <c r="P326" s="16" t="e">
        <f t="shared" si="239"/>
        <v>#N/A</v>
      </c>
      <c r="Q326" s="16" t="e">
        <f t="shared" si="240"/>
        <v>#N/A</v>
      </c>
      <c r="R326" s="16" t="e">
        <f t="shared" si="241"/>
        <v>#N/A</v>
      </c>
      <c r="S326" s="16" t="e">
        <f t="shared" si="242"/>
        <v>#N/A</v>
      </c>
      <c r="T326" s="12">
        <f t="shared" si="243"/>
        <v>24555993</v>
      </c>
      <c r="U326" s="19">
        <f t="shared" si="236"/>
        <v>202063404</v>
      </c>
    </row>
    <row r="327" spans="2:21" x14ac:dyDescent="0.3">
      <c r="B327" s="11">
        <v>36586</v>
      </c>
      <c r="C327" s="8" t="e">
        <f>NA()</f>
        <v>#N/A</v>
      </c>
      <c r="D327" s="8" t="e">
        <f>NA()</f>
        <v>#N/A</v>
      </c>
      <c r="E327" s="8" t="e">
        <f>NA()</f>
        <v>#N/A</v>
      </c>
      <c r="F327" s="8" t="e">
        <f>NA()</f>
        <v>#N/A</v>
      </c>
      <c r="G327" s="8" t="e">
        <f>NA()</f>
        <v>#N/A</v>
      </c>
      <c r="H327" s="8" t="e">
        <f>NA()</f>
        <v>#N/A</v>
      </c>
      <c r="I327" s="9">
        <v>12586655</v>
      </c>
      <c r="J327" s="8" t="e">
        <f t="shared" si="244"/>
        <v>#N/A</v>
      </c>
      <c r="K327" s="21" t="str">
        <f>IF(COUNTIF(I328:$I$389,I327)=0,"","Revisar")</f>
        <v/>
      </c>
      <c r="L327" s="10">
        <v>15168.72</v>
      </c>
      <c r="M327" s="18">
        <f t="shared" si="245"/>
        <v>190041866</v>
      </c>
      <c r="N327" s="16" t="e">
        <f t="shared" si="237"/>
        <v>#N/A</v>
      </c>
      <c r="O327" s="16" t="e">
        <f t="shared" si="238"/>
        <v>#N/A</v>
      </c>
      <c r="P327" s="16" t="e">
        <f t="shared" si="239"/>
        <v>#N/A</v>
      </c>
      <c r="Q327" s="16" t="e">
        <f t="shared" si="240"/>
        <v>#N/A</v>
      </c>
      <c r="R327" s="16" t="e">
        <f t="shared" si="241"/>
        <v>#N/A</v>
      </c>
      <c r="S327" s="16" t="e">
        <f t="shared" si="242"/>
        <v>#N/A</v>
      </c>
      <c r="T327" s="12">
        <f t="shared" si="243"/>
        <v>12586655</v>
      </c>
      <c r="U327" s="19">
        <f t="shared" si="236"/>
        <v>190041866</v>
      </c>
    </row>
    <row r="328" spans="2:21" x14ac:dyDescent="0.3">
      <c r="B328" s="11">
        <v>36557</v>
      </c>
      <c r="C328" s="8" t="e">
        <f>NA()</f>
        <v>#N/A</v>
      </c>
      <c r="D328" s="8" t="e">
        <f>NA()</f>
        <v>#N/A</v>
      </c>
      <c r="E328" s="8" t="e">
        <f>NA()</f>
        <v>#N/A</v>
      </c>
      <c r="F328" s="8" t="e">
        <f>NA()</f>
        <v>#N/A</v>
      </c>
      <c r="G328" s="8" t="e">
        <f>NA()</f>
        <v>#N/A</v>
      </c>
      <c r="H328" s="8" t="e">
        <f>NA()</f>
        <v>#N/A</v>
      </c>
      <c r="I328" s="9">
        <v>18814922</v>
      </c>
      <c r="J328" s="8" t="e">
        <f t="shared" si="244"/>
        <v>#N/A</v>
      </c>
      <c r="K328" s="21" t="str">
        <f>IF(COUNTIF(I329:$I$389,I328)=0,"","Revisar")</f>
        <v/>
      </c>
      <c r="L328" s="10">
        <v>15127.18</v>
      </c>
      <c r="M328" s="18">
        <f t="shared" si="245"/>
        <v>190982607</v>
      </c>
      <c r="N328" s="16" t="e">
        <f t="shared" si="237"/>
        <v>#N/A</v>
      </c>
      <c r="O328" s="16" t="e">
        <f t="shared" si="238"/>
        <v>#N/A</v>
      </c>
      <c r="P328" s="16" t="e">
        <f t="shared" si="239"/>
        <v>#N/A</v>
      </c>
      <c r="Q328" s="16" t="e">
        <f t="shared" si="240"/>
        <v>#N/A</v>
      </c>
      <c r="R328" s="16" t="e">
        <f t="shared" si="241"/>
        <v>#N/A</v>
      </c>
      <c r="S328" s="16" t="e">
        <f t="shared" si="242"/>
        <v>#N/A</v>
      </c>
      <c r="T328" s="12">
        <f t="shared" si="243"/>
        <v>18814922</v>
      </c>
      <c r="U328" s="19">
        <f t="shared" si="236"/>
        <v>190982607</v>
      </c>
    </row>
    <row r="329" spans="2:21" x14ac:dyDescent="0.3">
      <c r="B329" s="11">
        <v>36526</v>
      </c>
      <c r="C329" s="8" t="e">
        <f>NA()</f>
        <v>#N/A</v>
      </c>
      <c r="D329" s="8" t="e">
        <f>NA()</f>
        <v>#N/A</v>
      </c>
      <c r="E329" s="8" t="e">
        <f>NA()</f>
        <v>#N/A</v>
      </c>
      <c r="F329" s="8" t="e">
        <f>NA()</f>
        <v>#N/A</v>
      </c>
      <c r="G329" s="8" t="e">
        <f>NA()</f>
        <v>#N/A</v>
      </c>
      <c r="H329" s="8" t="e">
        <f>NA()</f>
        <v>#N/A</v>
      </c>
      <c r="I329" s="9">
        <v>19783648</v>
      </c>
      <c r="J329" s="8" t="e">
        <f t="shared" si="244"/>
        <v>#N/A</v>
      </c>
      <c r="K329" s="21" t="str">
        <f>IF(COUNTIF(I330:$I$389,I329)=0,"","Revisar")</f>
        <v/>
      </c>
      <c r="L329" s="10">
        <v>15084.44</v>
      </c>
      <c r="M329" s="18">
        <f t="shared" si="245"/>
        <v>185936444</v>
      </c>
      <c r="N329" s="16" t="e">
        <f t="shared" si="237"/>
        <v>#N/A</v>
      </c>
      <c r="O329" s="16" t="e">
        <f t="shared" si="238"/>
        <v>#N/A</v>
      </c>
      <c r="P329" s="16" t="e">
        <f t="shared" si="239"/>
        <v>#N/A</v>
      </c>
      <c r="Q329" s="16" t="e">
        <f t="shared" si="240"/>
        <v>#N/A</v>
      </c>
      <c r="R329" s="16" t="e">
        <f t="shared" si="241"/>
        <v>#N/A</v>
      </c>
      <c r="S329" s="16" t="e">
        <f t="shared" si="242"/>
        <v>#N/A</v>
      </c>
      <c r="T329" s="12">
        <f t="shared" si="243"/>
        <v>19783648</v>
      </c>
      <c r="U329" s="19">
        <f t="shared" si="236"/>
        <v>185936444</v>
      </c>
    </row>
    <row r="330" spans="2:21" x14ac:dyDescent="0.3">
      <c r="B330" s="11">
        <v>36495</v>
      </c>
      <c r="C330" s="8" t="e">
        <f>NA()</f>
        <v>#N/A</v>
      </c>
      <c r="D330" s="8" t="e">
        <f>NA()</f>
        <v>#N/A</v>
      </c>
      <c r="E330" s="8" t="e">
        <f>NA()</f>
        <v>#N/A</v>
      </c>
      <c r="F330" s="8" t="e">
        <f>NA()</f>
        <v>#N/A</v>
      </c>
      <c r="G330" s="8" t="e">
        <f>NA()</f>
        <v>#N/A</v>
      </c>
      <c r="H330" s="8" t="e">
        <f>NA()</f>
        <v>#N/A</v>
      </c>
      <c r="I330" s="9">
        <v>14613991</v>
      </c>
      <c r="J330" s="8" t="e">
        <f t="shared" si="244"/>
        <v>#N/A</v>
      </c>
      <c r="K330" s="21" t="str">
        <f>IF(COUNTIF(I331:$I$389,I330)=0,"","Revisar")</f>
        <v/>
      </c>
      <c r="L330" s="10">
        <v>15051.43</v>
      </c>
      <c r="M330" s="18">
        <f t="shared" si="245"/>
        <v>184559897</v>
      </c>
      <c r="N330" s="16" t="e">
        <f t="shared" si="237"/>
        <v>#N/A</v>
      </c>
      <c r="O330" s="16" t="e">
        <f t="shared" si="238"/>
        <v>#N/A</v>
      </c>
      <c r="P330" s="16" t="e">
        <f t="shared" si="239"/>
        <v>#N/A</v>
      </c>
      <c r="Q330" s="16" t="e">
        <f t="shared" si="240"/>
        <v>#N/A</v>
      </c>
      <c r="R330" s="16" t="e">
        <f t="shared" si="241"/>
        <v>#N/A</v>
      </c>
      <c r="S330" s="16" t="e">
        <f t="shared" si="242"/>
        <v>#N/A</v>
      </c>
      <c r="T330" s="12">
        <f t="shared" si="243"/>
        <v>14613991</v>
      </c>
      <c r="U330" s="19">
        <f t="shared" si="236"/>
        <v>184559897</v>
      </c>
    </row>
    <row r="331" spans="2:21" x14ac:dyDescent="0.3">
      <c r="B331" s="11">
        <v>36465</v>
      </c>
      <c r="C331" s="8" t="e">
        <f>NA()</f>
        <v>#N/A</v>
      </c>
      <c r="D331" s="8" t="e">
        <f>NA()</f>
        <v>#N/A</v>
      </c>
      <c r="E331" s="8" t="e">
        <f>NA()</f>
        <v>#N/A</v>
      </c>
      <c r="F331" s="8" t="e">
        <f>NA()</f>
        <v>#N/A</v>
      </c>
      <c r="G331" s="8" t="e">
        <f>NA()</f>
        <v>#N/A</v>
      </c>
      <c r="H331" s="8" t="e">
        <f>NA()</f>
        <v>#N/A</v>
      </c>
      <c r="I331" s="9">
        <v>13092178</v>
      </c>
      <c r="J331" s="8" t="e">
        <f t="shared" si="244"/>
        <v>#N/A</v>
      </c>
      <c r="K331" s="21" t="str">
        <f>IF(COUNTIF(I332:$I$389,I331)=0,"","Revisar")</f>
        <v/>
      </c>
      <c r="L331" s="10">
        <v>14997.64</v>
      </c>
      <c r="M331" s="18">
        <f t="shared" si="245"/>
        <v>182488579</v>
      </c>
      <c r="N331" s="16" t="e">
        <f t="shared" si="237"/>
        <v>#N/A</v>
      </c>
      <c r="O331" s="16" t="e">
        <f t="shared" si="238"/>
        <v>#N/A</v>
      </c>
      <c r="P331" s="16" t="e">
        <f t="shared" si="239"/>
        <v>#N/A</v>
      </c>
      <c r="Q331" s="16" t="e">
        <f t="shared" si="240"/>
        <v>#N/A</v>
      </c>
      <c r="R331" s="16" t="e">
        <f t="shared" si="241"/>
        <v>#N/A</v>
      </c>
      <c r="S331" s="16" t="e">
        <f t="shared" si="242"/>
        <v>#N/A</v>
      </c>
      <c r="T331" s="12">
        <f t="shared" si="243"/>
        <v>13092178</v>
      </c>
      <c r="U331" s="19">
        <f t="shared" si="236"/>
        <v>182488579</v>
      </c>
    </row>
    <row r="332" spans="2:21" x14ac:dyDescent="0.3">
      <c r="B332" s="11">
        <v>36434</v>
      </c>
      <c r="C332" s="8" t="e">
        <f>NA()</f>
        <v>#N/A</v>
      </c>
      <c r="D332" s="8" t="e">
        <f>NA()</f>
        <v>#N/A</v>
      </c>
      <c r="E332" s="8" t="e">
        <f>NA()</f>
        <v>#N/A</v>
      </c>
      <c r="F332" s="8" t="e">
        <f>NA()</f>
        <v>#N/A</v>
      </c>
      <c r="G332" s="8" t="e">
        <f>NA()</f>
        <v>#N/A</v>
      </c>
      <c r="H332" s="8" t="e">
        <f>NA()</f>
        <v>#N/A</v>
      </c>
      <c r="I332" s="9">
        <v>25077917</v>
      </c>
      <c r="J332" s="8" t="e">
        <f t="shared" si="244"/>
        <v>#N/A</v>
      </c>
      <c r="K332" s="21" t="str">
        <f>IF(COUNTIF(I333:$I$389,I332)=0,"","Revisar")</f>
        <v/>
      </c>
      <c r="L332" s="10">
        <v>14961.54</v>
      </c>
      <c r="M332" s="18">
        <f t="shared" si="245"/>
        <v>184889382</v>
      </c>
      <c r="N332" s="16" t="e">
        <f t="shared" si="237"/>
        <v>#N/A</v>
      </c>
      <c r="O332" s="16" t="e">
        <f t="shared" si="238"/>
        <v>#N/A</v>
      </c>
      <c r="P332" s="16" t="e">
        <f t="shared" si="239"/>
        <v>#N/A</v>
      </c>
      <c r="Q332" s="16" t="e">
        <f t="shared" si="240"/>
        <v>#N/A</v>
      </c>
      <c r="R332" s="16" t="e">
        <f t="shared" si="241"/>
        <v>#N/A</v>
      </c>
      <c r="S332" s="16" t="e">
        <f t="shared" si="242"/>
        <v>#N/A</v>
      </c>
      <c r="T332" s="12">
        <f t="shared" si="243"/>
        <v>25077917</v>
      </c>
      <c r="U332" s="19">
        <f t="shared" si="236"/>
        <v>184889382</v>
      </c>
    </row>
    <row r="333" spans="2:21" x14ac:dyDescent="0.3">
      <c r="B333" s="11">
        <v>36404</v>
      </c>
      <c r="C333" s="8" t="e">
        <f>NA()</f>
        <v>#N/A</v>
      </c>
      <c r="D333" s="8" t="e">
        <f>NA()</f>
        <v>#N/A</v>
      </c>
      <c r="E333" s="8" t="e">
        <f>NA()</f>
        <v>#N/A</v>
      </c>
      <c r="F333" s="8" t="e">
        <f>NA()</f>
        <v>#N/A</v>
      </c>
      <c r="G333" s="8" t="e">
        <f>NA()</f>
        <v>#N/A</v>
      </c>
      <c r="H333" s="8" t="e">
        <f>NA()</f>
        <v>#N/A</v>
      </c>
      <c r="I333" s="9">
        <v>15946758</v>
      </c>
      <c r="J333" s="8" t="e">
        <f t="shared" si="244"/>
        <v>#N/A</v>
      </c>
      <c r="K333" s="21" t="str">
        <f>IF(COUNTIF(I334:$I$389,I333)=0,"","Revisar")</f>
        <v/>
      </c>
      <c r="L333" s="10">
        <v>14931.88</v>
      </c>
      <c r="M333" s="18">
        <f t="shared" si="245"/>
        <v>172583833</v>
      </c>
      <c r="N333" s="16" t="e">
        <f t="shared" si="237"/>
        <v>#N/A</v>
      </c>
      <c r="O333" s="16" t="e">
        <f t="shared" si="238"/>
        <v>#N/A</v>
      </c>
      <c r="P333" s="16" t="e">
        <f t="shared" si="239"/>
        <v>#N/A</v>
      </c>
      <c r="Q333" s="16" t="e">
        <f t="shared" si="240"/>
        <v>#N/A</v>
      </c>
      <c r="R333" s="16" t="e">
        <f t="shared" si="241"/>
        <v>#N/A</v>
      </c>
      <c r="S333" s="16" t="e">
        <f t="shared" si="242"/>
        <v>#N/A</v>
      </c>
      <c r="T333" s="12">
        <f t="shared" si="243"/>
        <v>15946758</v>
      </c>
      <c r="U333" s="19">
        <f t="shared" si="236"/>
        <v>172583833</v>
      </c>
    </row>
    <row r="334" spans="2:21" x14ac:dyDescent="0.3">
      <c r="B334" s="11">
        <v>36373</v>
      </c>
      <c r="C334" s="8" t="e">
        <f>NA()</f>
        <v>#N/A</v>
      </c>
      <c r="D334" s="8" t="e">
        <f>NA()</f>
        <v>#N/A</v>
      </c>
      <c r="E334" s="8" t="e">
        <f>NA()</f>
        <v>#N/A</v>
      </c>
      <c r="F334" s="8" t="e">
        <f>NA()</f>
        <v>#N/A</v>
      </c>
      <c r="G334" s="8" t="e">
        <f>NA()</f>
        <v>#N/A</v>
      </c>
      <c r="H334" s="8" t="e">
        <f>NA()</f>
        <v>#N/A</v>
      </c>
      <c r="I334" s="9">
        <v>14197744</v>
      </c>
      <c r="J334" s="8" t="e">
        <f t="shared" si="244"/>
        <v>#N/A</v>
      </c>
      <c r="K334" s="21" t="str">
        <f>IF(COUNTIF(I335:$I$389,I334)=0,"","Revisar")</f>
        <v/>
      </c>
      <c r="L334" s="10">
        <v>14913.88</v>
      </c>
      <c r="M334" s="18">
        <f t="shared" si="245"/>
        <v>169204652</v>
      </c>
      <c r="N334" s="16" t="e">
        <f t="shared" si="237"/>
        <v>#N/A</v>
      </c>
      <c r="O334" s="16" t="e">
        <f t="shared" si="238"/>
        <v>#N/A</v>
      </c>
      <c r="P334" s="16" t="e">
        <f t="shared" si="239"/>
        <v>#N/A</v>
      </c>
      <c r="Q334" s="16" t="e">
        <f t="shared" si="240"/>
        <v>#N/A</v>
      </c>
      <c r="R334" s="16" t="e">
        <f t="shared" si="241"/>
        <v>#N/A</v>
      </c>
      <c r="S334" s="16" t="e">
        <f t="shared" si="242"/>
        <v>#N/A</v>
      </c>
      <c r="T334" s="12">
        <f t="shared" si="243"/>
        <v>14197744</v>
      </c>
      <c r="U334" s="19">
        <f t="shared" si="236"/>
        <v>169204652</v>
      </c>
    </row>
    <row r="335" spans="2:21" x14ac:dyDescent="0.3">
      <c r="B335" s="11">
        <v>36342</v>
      </c>
      <c r="C335" s="8" t="e">
        <f>NA()</f>
        <v>#N/A</v>
      </c>
      <c r="D335" s="8" t="e">
        <f>NA()</f>
        <v>#N/A</v>
      </c>
      <c r="E335" s="8" t="e">
        <f>NA()</f>
        <v>#N/A</v>
      </c>
      <c r="F335" s="8" t="e">
        <f>NA()</f>
        <v>#N/A</v>
      </c>
      <c r="G335" s="8" t="e">
        <f>NA()</f>
        <v>#N/A</v>
      </c>
      <c r="H335" s="8" t="e">
        <f>NA()</f>
        <v>#N/A</v>
      </c>
      <c r="I335" s="9">
        <v>17513495</v>
      </c>
      <c r="J335" s="8" t="e">
        <f t="shared" si="244"/>
        <v>#N/A</v>
      </c>
      <c r="K335" s="21" t="str">
        <f>IF(COUNTIF(I336:$I$389,I335)=0,"","Revisar")</f>
        <v/>
      </c>
      <c r="L335" s="10">
        <v>14898.98</v>
      </c>
      <c r="M335" s="18">
        <f t="shared" si="245"/>
        <v>168574229</v>
      </c>
      <c r="N335" s="16" t="e">
        <f t="shared" si="237"/>
        <v>#N/A</v>
      </c>
      <c r="O335" s="16" t="e">
        <f t="shared" si="238"/>
        <v>#N/A</v>
      </c>
      <c r="P335" s="16" t="e">
        <f t="shared" si="239"/>
        <v>#N/A</v>
      </c>
      <c r="Q335" s="16" t="e">
        <f t="shared" si="240"/>
        <v>#N/A</v>
      </c>
      <c r="R335" s="16" t="e">
        <f t="shared" si="241"/>
        <v>#N/A</v>
      </c>
      <c r="S335" s="16" t="e">
        <f t="shared" si="242"/>
        <v>#N/A</v>
      </c>
      <c r="T335" s="12">
        <f t="shared" si="243"/>
        <v>17513495</v>
      </c>
      <c r="U335" s="19">
        <f t="shared" si="236"/>
        <v>168574229</v>
      </c>
    </row>
    <row r="336" spans="2:21" x14ac:dyDescent="0.3">
      <c r="B336" s="11">
        <v>36312</v>
      </c>
      <c r="C336" s="8" t="e">
        <f>NA()</f>
        <v>#N/A</v>
      </c>
      <c r="D336" s="8" t="e">
        <f>NA()</f>
        <v>#N/A</v>
      </c>
      <c r="E336" s="8" t="e">
        <f>NA()</f>
        <v>#N/A</v>
      </c>
      <c r="F336" s="8" t="e">
        <f>NA()</f>
        <v>#N/A</v>
      </c>
      <c r="G336" s="8" t="e">
        <f>NA()</f>
        <v>#N/A</v>
      </c>
      <c r="H336" s="8" t="e">
        <f>NA()</f>
        <v>#N/A</v>
      </c>
      <c r="I336" s="9">
        <v>13329245</v>
      </c>
      <c r="J336" s="8" t="e">
        <f t="shared" si="244"/>
        <v>#N/A</v>
      </c>
      <c r="K336" s="21" t="str">
        <f>IF(COUNTIF(I337:$I$389,I336)=0,"","Revisar")</f>
        <v/>
      </c>
      <c r="L336" s="10">
        <v>14884.2</v>
      </c>
      <c r="M336" s="18">
        <f t="shared" si="245"/>
        <v>163251543</v>
      </c>
      <c r="N336" s="16" t="e">
        <f t="shared" si="237"/>
        <v>#N/A</v>
      </c>
      <c r="O336" s="16" t="e">
        <f t="shared" si="238"/>
        <v>#N/A</v>
      </c>
      <c r="P336" s="16" t="e">
        <f t="shared" si="239"/>
        <v>#N/A</v>
      </c>
      <c r="Q336" s="16" t="e">
        <f t="shared" si="240"/>
        <v>#N/A</v>
      </c>
      <c r="R336" s="16" t="e">
        <f t="shared" si="241"/>
        <v>#N/A</v>
      </c>
      <c r="S336" s="16" t="e">
        <f t="shared" si="242"/>
        <v>#N/A</v>
      </c>
      <c r="T336" s="12">
        <f t="shared" si="243"/>
        <v>13329245</v>
      </c>
      <c r="U336" s="19">
        <f t="shared" si="236"/>
        <v>163251543</v>
      </c>
    </row>
    <row r="337" spans="2:21" x14ac:dyDescent="0.3">
      <c r="B337" s="11">
        <v>36281</v>
      </c>
      <c r="C337" s="8" t="e">
        <f>NA()</f>
        <v>#N/A</v>
      </c>
      <c r="D337" s="8" t="e">
        <f>NA()</f>
        <v>#N/A</v>
      </c>
      <c r="E337" s="8" t="e">
        <f>NA()</f>
        <v>#N/A</v>
      </c>
      <c r="F337" s="8" t="e">
        <f>NA()</f>
        <v>#N/A</v>
      </c>
      <c r="G337" s="8" t="e">
        <f>NA()</f>
        <v>#N/A</v>
      </c>
      <c r="H337" s="8" t="e">
        <f>NA()</f>
        <v>#N/A</v>
      </c>
      <c r="I337" s="9">
        <v>12550858</v>
      </c>
      <c r="J337" s="8" t="e">
        <f t="shared" si="244"/>
        <v>#N/A</v>
      </c>
      <c r="K337" s="21" t="str">
        <f>IF(COUNTIF(I338:$I$389,I337)=0,"","Revisar")</f>
        <v/>
      </c>
      <c r="L337" s="10">
        <v>14833.39</v>
      </c>
      <c r="M337" s="18">
        <f t="shared" si="245"/>
        <v>162113107</v>
      </c>
      <c r="N337" s="16" t="e">
        <f t="shared" si="237"/>
        <v>#N/A</v>
      </c>
      <c r="O337" s="16" t="e">
        <f t="shared" si="238"/>
        <v>#N/A</v>
      </c>
      <c r="P337" s="16" t="e">
        <f t="shared" si="239"/>
        <v>#N/A</v>
      </c>
      <c r="Q337" s="16" t="e">
        <f t="shared" si="240"/>
        <v>#N/A</v>
      </c>
      <c r="R337" s="16" t="e">
        <f t="shared" si="241"/>
        <v>#N/A</v>
      </c>
      <c r="S337" s="16" t="e">
        <f t="shared" si="242"/>
        <v>#N/A</v>
      </c>
      <c r="T337" s="12">
        <f t="shared" si="243"/>
        <v>12550858</v>
      </c>
      <c r="U337" s="19">
        <f t="shared" si="236"/>
        <v>162113107</v>
      </c>
    </row>
    <row r="338" spans="2:21" x14ac:dyDescent="0.3">
      <c r="B338" s="11">
        <v>36251</v>
      </c>
      <c r="C338" s="8" t="e">
        <f>NA()</f>
        <v>#N/A</v>
      </c>
      <c r="D338" s="8" t="e">
        <f>NA()</f>
        <v>#N/A</v>
      </c>
      <c r="E338" s="8" t="e">
        <f>NA()</f>
        <v>#N/A</v>
      </c>
      <c r="F338" s="8" t="e">
        <f>NA()</f>
        <v>#N/A</v>
      </c>
      <c r="G338" s="8" t="e">
        <f>NA()</f>
        <v>#N/A</v>
      </c>
      <c r="H338" s="8" t="e">
        <f>NA()</f>
        <v>#N/A</v>
      </c>
      <c r="I338" s="9">
        <v>12534455</v>
      </c>
      <c r="J338" s="8" t="e">
        <f t="shared" si="244"/>
        <v>#N/A</v>
      </c>
      <c r="K338" s="21" t="str">
        <f>IF(COUNTIF(I339:$I$389,I338)=0,"","Revisar")</f>
        <v/>
      </c>
      <c r="L338" s="10">
        <v>14751.17</v>
      </c>
      <c r="M338" s="18">
        <f t="shared" si="245"/>
        <v>160849947</v>
      </c>
      <c r="N338" s="16" t="e">
        <f t="shared" si="237"/>
        <v>#N/A</v>
      </c>
      <c r="O338" s="16" t="e">
        <f t="shared" si="238"/>
        <v>#N/A</v>
      </c>
      <c r="P338" s="16" t="e">
        <f t="shared" si="239"/>
        <v>#N/A</v>
      </c>
      <c r="Q338" s="16" t="e">
        <f t="shared" si="240"/>
        <v>#N/A</v>
      </c>
      <c r="R338" s="16" t="e">
        <f t="shared" si="241"/>
        <v>#N/A</v>
      </c>
      <c r="S338" s="16" t="e">
        <f t="shared" si="242"/>
        <v>#N/A</v>
      </c>
      <c r="T338" s="12">
        <f t="shared" si="243"/>
        <v>12534455</v>
      </c>
      <c r="U338" s="19">
        <f t="shared" si="236"/>
        <v>160849947</v>
      </c>
    </row>
    <row r="339" spans="2:21" x14ac:dyDescent="0.3">
      <c r="B339" s="11">
        <v>36220</v>
      </c>
      <c r="C339" s="8" t="e">
        <f>NA()</f>
        <v>#N/A</v>
      </c>
      <c r="D339" s="8" t="e">
        <f>NA()</f>
        <v>#N/A</v>
      </c>
      <c r="E339" s="8" t="e">
        <f>NA()</f>
        <v>#N/A</v>
      </c>
      <c r="F339" s="8" t="e">
        <f>NA()</f>
        <v>#N/A</v>
      </c>
      <c r="G339" s="8" t="e">
        <f>NA()</f>
        <v>#N/A</v>
      </c>
      <c r="H339" s="8" t="e">
        <f>NA()</f>
        <v>#N/A</v>
      </c>
      <c r="I339" s="9">
        <v>13527396</v>
      </c>
      <c r="J339" s="8" t="e">
        <f t="shared" si="244"/>
        <v>#N/A</v>
      </c>
      <c r="K339" s="21" t="str">
        <f>IF(COUNTIF(I340:$I$389,I339)=0,"","Revisar")</f>
        <v/>
      </c>
      <c r="L339" s="10">
        <v>14721.66</v>
      </c>
      <c r="M339" s="18">
        <f t="shared" si="245"/>
        <v>160266949</v>
      </c>
      <c r="N339" s="16" t="e">
        <f t="shared" si="237"/>
        <v>#N/A</v>
      </c>
      <c r="O339" s="16" t="e">
        <f t="shared" si="238"/>
        <v>#N/A</v>
      </c>
      <c r="P339" s="16" t="e">
        <f t="shared" si="239"/>
        <v>#N/A</v>
      </c>
      <c r="Q339" s="16" t="e">
        <f t="shared" si="240"/>
        <v>#N/A</v>
      </c>
      <c r="R339" s="16" t="e">
        <f t="shared" si="241"/>
        <v>#N/A</v>
      </c>
      <c r="S339" s="16" t="e">
        <f t="shared" si="242"/>
        <v>#N/A</v>
      </c>
      <c r="T339" s="12">
        <f t="shared" si="243"/>
        <v>13527396</v>
      </c>
      <c r="U339" s="19">
        <f t="shared" si="236"/>
        <v>160266949</v>
      </c>
    </row>
    <row r="340" spans="2:21" x14ac:dyDescent="0.3">
      <c r="B340" s="11">
        <v>36192</v>
      </c>
      <c r="C340" s="8" t="e">
        <f>NA()</f>
        <v>#N/A</v>
      </c>
      <c r="D340" s="8" t="e">
        <f>NA()</f>
        <v>#N/A</v>
      </c>
      <c r="E340" s="8" t="e">
        <f>NA()</f>
        <v>#N/A</v>
      </c>
      <c r="F340" s="8" t="e">
        <f>NA()</f>
        <v>#N/A</v>
      </c>
      <c r="G340" s="8" t="e">
        <f>NA()</f>
        <v>#N/A</v>
      </c>
      <c r="H340" s="8" t="e">
        <f>NA()</f>
        <v>#N/A</v>
      </c>
      <c r="I340" s="9">
        <v>13768759</v>
      </c>
      <c r="J340" s="8" t="e">
        <f t="shared" si="244"/>
        <v>#N/A</v>
      </c>
      <c r="K340" s="21" t="str">
        <f>IF(COUNTIF(I341:$I$389,I340)=0,"","Revisar")</f>
        <v/>
      </c>
      <c r="L340" s="10">
        <v>14753.6</v>
      </c>
      <c r="M340" s="18">
        <f t="shared" si="245"/>
        <v>157932635</v>
      </c>
      <c r="N340" s="16" t="e">
        <f t="shared" si="237"/>
        <v>#N/A</v>
      </c>
      <c r="O340" s="16" t="e">
        <f t="shared" si="238"/>
        <v>#N/A</v>
      </c>
      <c r="P340" s="16" t="e">
        <f t="shared" si="239"/>
        <v>#N/A</v>
      </c>
      <c r="Q340" s="16" t="e">
        <f t="shared" si="240"/>
        <v>#N/A</v>
      </c>
      <c r="R340" s="16" t="e">
        <f t="shared" si="241"/>
        <v>#N/A</v>
      </c>
      <c r="S340" s="16" t="e">
        <f t="shared" si="242"/>
        <v>#N/A</v>
      </c>
      <c r="T340" s="12">
        <f t="shared" si="243"/>
        <v>13768759</v>
      </c>
      <c r="U340" s="19">
        <f t="shared" si="236"/>
        <v>157932635</v>
      </c>
    </row>
    <row r="341" spans="2:21" x14ac:dyDescent="0.3">
      <c r="B341" s="11">
        <v>36161</v>
      </c>
      <c r="C341" s="8" t="e">
        <f>NA()</f>
        <v>#N/A</v>
      </c>
      <c r="D341" s="8" t="e">
        <f>NA()</f>
        <v>#N/A</v>
      </c>
      <c r="E341" s="8" t="e">
        <f>NA()</f>
        <v>#N/A</v>
      </c>
      <c r="F341" s="8" t="e">
        <f>NA()</f>
        <v>#N/A</v>
      </c>
      <c r="G341" s="8" t="e">
        <f>NA()</f>
        <v>#N/A</v>
      </c>
      <c r="H341" s="8" t="e">
        <f>NA()</f>
        <v>#N/A</v>
      </c>
      <c r="I341" s="9">
        <v>18407101</v>
      </c>
      <c r="J341" s="8" t="e">
        <f t="shared" si="244"/>
        <v>#N/A</v>
      </c>
      <c r="K341" s="21" t="str">
        <f>IF(COUNTIF(I342:$I$389,I341)=0,"","Revisar")</f>
        <v/>
      </c>
      <c r="L341" s="10">
        <v>14703.84</v>
      </c>
      <c r="M341" s="18">
        <f t="shared" si="245"/>
        <v>156025320</v>
      </c>
      <c r="N341" s="16" t="e">
        <f t="shared" si="237"/>
        <v>#N/A</v>
      </c>
      <c r="O341" s="16" t="e">
        <f t="shared" si="238"/>
        <v>#N/A</v>
      </c>
      <c r="P341" s="16" t="e">
        <f t="shared" si="239"/>
        <v>#N/A</v>
      </c>
      <c r="Q341" s="16" t="e">
        <f t="shared" si="240"/>
        <v>#N/A</v>
      </c>
      <c r="R341" s="16" t="e">
        <f t="shared" si="241"/>
        <v>#N/A</v>
      </c>
      <c r="S341" s="16" t="e">
        <f t="shared" si="242"/>
        <v>#N/A</v>
      </c>
      <c r="T341" s="12">
        <f t="shared" si="243"/>
        <v>18407101</v>
      </c>
      <c r="U341" s="19">
        <f t="shared" si="236"/>
        <v>156025320</v>
      </c>
    </row>
    <row r="342" spans="2:21" x14ac:dyDescent="0.3">
      <c r="B342" s="11">
        <v>36130</v>
      </c>
      <c r="C342" s="8" t="e">
        <f>NA()</f>
        <v>#N/A</v>
      </c>
      <c r="D342" s="8" t="e">
        <f>NA()</f>
        <v>#N/A</v>
      </c>
      <c r="E342" s="8" t="e">
        <f>NA()</f>
        <v>#N/A</v>
      </c>
      <c r="F342" s="8" t="e">
        <f>NA()</f>
        <v>#N/A</v>
      </c>
      <c r="G342" s="8" t="e">
        <f>NA()</f>
        <v>#N/A</v>
      </c>
      <c r="H342" s="8" t="e">
        <f>NA()</f>
        <v>#N/A</v>
      </c>
      <c r="I342" s="9">
        <v>12542673</v>
      </c>
      <c r="J342" s="8" t="e">
        <f t="shared" si="244"/>
        <v>#N/A</v>
      </c>
      <c r="K342" s="21" t="str">
        <f>IF(COUNTIF(I343:$I$389,I342)=0,"","Revisar")</f>
        <v/>
      </c>
      <c r="L342" s="10">
        <v>14677.82</v>
      </c>
      <c r="M342" s="18">
        <f t="shared" si="245"/>
        <v>148905917</v>
      </c>
      <c r="N342" s="16" t="e">
        <f t="shared" si="237"/>
        <v>#N/A</v>
      </c>
      <c r="O342" s="16" t="e">
        <f t="shared" si="238"/>
        <v>#N/A</v>
      </c>
      <c r="P342" s="16" t="e">
        <f t="shared" si="239"/>
        <v>#N/A</v>
      </c>
      <c r="Q342" s="16" t="e">
        <f t="shared" si="240"/>
        <v>#N/A</v>
      </c>
      <c r="R342" s="16" t="e">
        <f t="shared" si="241"/>
        <v>#N/A</v>
      </c>
      <c r="S342" s="16" t="e">
        <f t="shared" si="242"/>
        <v>#N/A</v>
      </c>
      <c r="T342" s="12">
        <f t="shared" si="243"/>
        <v>12542673</v>
      </c>
      <c r="U342" s="19">
        <f t="shared" si="236"/>
        <v>148905917</v>
      </c>
    </row>
    <row r="343" spans="2:21" x14ac:dyDescent="0.3">
      <c r="B343" s="11">
        <v>36100</v>
      </c>
      <c r="C343" s="8" t="e">
        <f>NA()</f>
        <v>#N/A</v>
      </c>
      <c r="D343" s="8" t="e">
        <f>NA()</f>
        <v>#N/A</v>
      </c>
      <c r="E343" s="8" t="e">
        <f>NA()</f>
        <v>#N/A</v>
      </c>
      <c r="F343" s="8" t="e">
        <f>NA()</f>
        <v>#N/A</v>
      </c>
      <c r="G343" s="8" t="e">
        <f>NA()</f>
        <v>#N/A</v>
      </c>
      <c r="H343" s="8" t="e">
        <f>NA()</f>
        <v>#N/A</v>
      </c>
      <c r="I343" s="9">
        <v>15492981</v>
      </c>
      <c r="J343" s="8" t="e">
        <f t="shared" si="244"/>
        <v>#N/A</v>
      </c>
      <c r="K343" s="21" t="str">
        <f>IF(COUNTIF(I344:$I$389,I343)=0,"","Revisar")</f>
        <v/>
      </c>
      <c r="L343" s="10">
        <v>14581.73</v>
      </c>
      <c r="M343" s="18">
        <f t="shared" si="245"/>
        <v>151648411</v>
      </c>
      <c r="N343" s="16" t="e">
        <f t="shared" si="237"/>
        <v>#N/A</v>
      </c>
      <c r="O343" s="16" t="e">
        <f t="shared" si="238"/>
        <v>#N/A</v>
      </c>
      <c r="P343" s="16" t="e">
        <f t="shared" si="239"/>
        <v>#N/A</v>
      </c>
      <c r="Q343" s="16" t="e">
        <f t="shared" si="240"/>
        <v>#N/A</v>
      </c>
      <c r="R343" s="16" t="e">
        <f t="shared" si="241"/>
        <v>#N/A</v>
      </c>
      <c r="S343" s="16" t="e">
        <f t="shared" si="242"/>
        <v>#N/A</v>
      </c>
      <c r="T343" s="12">
        <f t="shared" si="243"/>
        <v>15492981</v>
      </c>
      <c r="U343" s="19">
        <f t="shared" si="236"/>
        <v>151648411</v>
      </c>
    </row>
    <row r="344" spans="2:21" x14ac:dyDescent="0.3">
      <c r="B344" s="11">
        <v>36069</v>
      </c>
      <c r="C344" s="8" t="e">
        <f>NA()</f>
        <v>#N/A</v>
      </c>
      <c r="D344" s="8" t="e">
        <f>NA()</f>
        <v>#N/A</v>
      </c>
      <c r="E344" s="8" t="e">
        <f>NA()</f>
        <v>#N/A</v>
      </c>
      <c r="F344" s="8" t="e">
        <f>NA()</f>
        <v>#N/A</v>
      </c>
      <c r="G344" s="8" t="e">
        <f>NA()</f>
        <v>#N/A</v>
      </c>
      <c r="H344" s="8" t="e">
        <f>NA()</f>
        <v>#N/A</v>
      </c>
      <c r="I344" s="9">
        <v>12772368</v>
      </c>
      <c r="J344" s="8" t="e">
        <f t="shared" si="244"/>
        <v>#N/A</v>
      </c>
      <c r="K344" s="21" t="str">
        <f>IF(COUNTIF(I345:$I$389,I344)=0,"","Revisar")</f>
        <v/>
      </c>
      <c r="L344" s="10">
        <v>14500.07</v>
      </c>
      <c r="M344" s="18">
        <f t="shared" si="245"/>
        <v>149124245</v>
      </c>
      <c r="N344" s="16" t="e">
        <f t="shared" si="237"/>
        <v>#N/A</v>
      </c>
      <c r="O344" s="16" t="e">
        <f t="shared" si="238"/>
        <v>#N/A</v>
      </c>
      <c r="P344" s="16" t="e">
        <f t="shared" si="239"/>
        <v>#N/A</v>
      </c>
      <c r="Q344" s="16" t="e">
        <f t="shared" si="240"/>
        <v>#N/A</v>
      </c>
      <c r="R344" s="16" t="e">
        <f t="shared" si="241"/>
        <v>#N/A</v>
      </c>
      <c r="S344" s="16" t="e">
        <f t="shared" si="242"/>
        <v>#N/A</v>
      </c>
      <c r="T344" s="12">
        <f t="shared" si="243"/>
        <v>12772368</v>
      </c>
      <c r="U344" s="19">
        <f t="shared" si="236"/>
        <v>149124245</v>
      </c>
    </row>
    <row r="345" spans="2:21" x14ac:dyDescent="0.3">
      <c r="B345" s="11">
        <v>36039</v>
      </c>
      <c r="C345" s="8" t="e">
        <f>NA()</f>
        <v>#N/A</v>
      </c>
      <c r="D345" s="8" t="e">
        <f>NA()</f>
        <v>#N/A</v>
      </c>
      <c r="E345" s="8" t="e">
        <f>NA()</f>
        <v>#N/A</v>
      </c>
      <c r="F345" s="8" t="e">
        <f>NA()</f>
        <v>#N/A</v>
      </c>
      <c r="G345" s="8" t="e">
        <f>NA()</f>
        <v>#N/A</v>
      </c>
      <c r="H345" s="8" t="e">
        <f>NA()</f>
        <v>#N/A</v>
      </c>
      <c r="I345" s="9">
        <v>12567577</v>
      </c>
      <c r="J345" s="8" t="e">
        <f t="shared" si="244"/>
        <v>#N/A</v>
      </c>
      <c r="K345" s="21" t="str">
        <f>IF(COUNTIF(I346:$I$389,I345)=0,"","Revisar")</f>
        <v/>
      </c>
      <c r="L345" s="10">
        <v>14451.41</v>
      </c>
      <c r="M345" s="18">
        <f t="shared" si="245"/>
        <v>153458480</v>
      </c>
      <c r="N345" s="16" t="e">
        <f t="shared" si="237"/>
        <v>#N/A</v>
      </c>
      <c r="O345" s="16" t="e">
        <f t="shared" si="238"/>
        <v>#N/A</v>
      </c>
      <c r="P345" s="16" t="e">
        <f t="shared" si="239"/>
        <v>#N/A</v>
      </c>
      <c r="Q345" s="16" t="e">
        <f t="shared" si="240"/>
        <v>#N/A</v>
      </c>
      <c r="R345" s="16" t="e">
        <f t="shared" si="241"/>
        <v>#N/A</v>
      </c>
      <c r="S345" s="16" t="e">
        <f t="shared" si="242"/>
        <v>#N/A</v>
      </c>
      <c r="T345" s="12">
        <f t="shared" si="243"/>
        <v>12567577</v>
      </c>
      <c r="U345" s="19">
        <f t="shared" si="236"/>
        <v>153458480</v>
      </c>
    </row>
    <row r="346" spans="2:21" x14ac:dyDescent="0.3">
      <c r="B346" s="11">
        <v>36008</v>
      </c>
      <c r="C346" s="8" t="e">
        <f>NA()</f>
        <v>#N/A</v>
      </c>
      <c r="D346" s="8" t="e">
        <f>NA()</f>
        <v>#N/A</v>
      </c>
      <c r="E346" s="8" t="e">
        <f>NA()</f>
        <v>#N/A</v>
      </c>
      <c r="F346" s="8" t="e">
        <f>NA()</f>
        <v>#N/A</v>
      </c>
      <c r="G346" s="8" t="e">
        <f>NA()</f>
        <v>#N/A</v>
      </c>
      <c r="H346" s="8" t="e">
        <f>NA()</f>
        <v>#N/A</v>
      </c>
      <c r="I346" s="9">
        <v>13567321</v>
      </c>
      <c r="J346" s="8" t="e">
        <f t="shared" si="244"/>
        <v>#N/A</v>
      </c>
      <c r="K346" s="21" t="str">
        <f>IF(COUNTIF(I347:$I$389,I346)=0,"","Revisar")</f>
        <v/>
      </c>
      <c r="L346" s="10">
        <v>14396.33</v>
      </c>
      <c r="M346" s="18">
        <f t="shared" si="245"/>
        <v>152491823</v>
      </c>
      <c r="N346" s="16" t="e">
        <f t="shared" si="237"/>
        <v>#N/A</v>
      </c>
      <c r="O346" s="16" t="e">
        <f t="shared" si="238"/>
        <v>#N/A</v>
      </c>
      <c r="P346" s="16" t="e">
        <f t="shared" si="239"/>
        <v>#N/A</v>
      </c>
      <c r="Q346" s="16" t="e">
        <f t="shared" si="240"/>
        <v>#N/A</v>
      </c>
      <c r="R346" s="16" t="e">
        <f t="shared" si="241"/>
        <v>#N/A</v>
      </c>
      <c r="S346" s="16" t="e">
        <f t="shared" si="242"/>
        <v>#N/A</v>
      </c>
      <c r="T346" s="12">
        <f t="shared" si="243"/>
        <v>13567321</v>
      </c>
      <c r="U346" s="19">
        <f t="shared" si="236"/>
        <v>152491823</v>
      </c>
    </row>
    <row r="347" spans="2:21" x14ac:dyDescent="0.3">
      <c r="B347" s="11">
        <v>35977</v>
      </c>
      <c r="C347" s="8" t="e">
        <f>NA()</f>
        <v>#N/A</v>
      </c>
      <c r="D347" s="8" t="e">
        <f>NA()</f>
        <v>#N/A</v>
      </c>
      <c r="E347" s="8" t="e">
        <f>NA()</f>
        <v>#N/A</v>
      </c>
      <c r="F347" s="8" t="e">
        <f>NA()</f>
        <v>#N/A</v>
      </c>
      <c r="G347" s="8" t="e">
        <f>NA()</f>
        <v>#N/A</v>
      </c>
      <c r="H347" s="8" t="e">
        <f>NA()</f>
        <v>#N/A</v>
      </c>
      <c r="I347" s="9">
        <v>12190809</v>
      </c>
      <c r="J347" s="8" t="e">
        <f t="shared" si="244"/>
        <v>#N/A</v>
      </c>
      <c r="K347" s="21" t="str">
        <f>IF(COUNTIF(I348:$I$389,I347)=0,"","Revisar")</f>
        <v>Revisar</v>
      </c>
      <c r="L347" s="10">
        <v>14350.5</v>
      </c>
      <c r="M347" s="18">
        <f t="shared" si="245"/>
        <v>151578546</v>
      </c>
      <c r="N347" s="16" t="e">
        <f t="shared" si="237"/>
        <v>#N/A</v>
      </c>
      <c r="O347" s="16" t="e">
        <f t="shared" si="238"/>
        <v>#N/A</v>
      </c>
      <c r="P347" s="16" t="e">
        <f t="shared" si="239"/>
        <v>#N/A</v>
      </c>
      <c r="Q347" s="16" t="e">
        <f t="shared" si="240"/>
        <v>#N/A</v>
      </c>
      <c r="R347" s="16" t="e">
        <f t="shared" si="241"/>
        <v>#N/A</v>
      </c>
      <c r="S347" s="16" t="e">
        <f t="shared" si="242"/>
        <v>#N/A</v>
      </c>
      <c r="T347" s="12">
        <f t="shared" si="243"/>
        <v>12190809</v>
      </c>
      <c r="U347" s="19">
        <f t="shared" si="236"/>
        <v>151578546</v>
      </c>
    </row>
    <row r="348" spans="2:21" x14ac:dyDescent="0.3">
      <c r="B348" s="11">
        <v>35947</v>
      </c>
      <c r="C348" s="8" t="e">
        <f>NA()</f>
        <v>#N/A</v>
      </c>
      <c r="D348" s="8" t="e">
        <f>NA()</f>
        <v>#N/A</v>
      </c>
      <c r="E348" s="8" t="e">
        <f>NA()</f>
        <v>#N/A</v>
      </c>
      <c r="F348" s="8" t="e">
        <f>NA()</f>
        <v>#N/A</v>
      </c>
      <c r="G348" s="8" t="e">
        <f>NA()</f>
        <v>#N/A</v>
      </c>
      <c r="H348" s="8" t="e">
        <f>NA()</f>
        <v>#N/A</v>
      </c>
      <c r="I348" s="9">
        <v>12190809</v>
      </c>
      <c r="J348" s="8" t="e">
        <f t="shared" si="244"/>
        <v>#N/A</v>
      </c>
      <c r="K348" s="21" t="str">
        <f>IF(COUNTIF(I349:$I$389,I348)=0,"","Revisar")</f>
        <v/>
      </c>
      <c r="L348" s="10">
        <v>14319.27</v>
      </c>
      <c r="M348" s="18">
        <f t="shared" si="245"/>
        <v>152134229</v>
      </c>
      <c r="N348" s="16" t="e">
        <f t="shared" si="237"/>
        <v>#N/A</v>
      </c>
      <c r="O348" s="16" t="e">
        <f t="shared" si="238"/>
        <v>#N/A</v>
      </c>
      <c r="P348" s="16" t="e">
        <f t="shared" si="239"/>
        <v>#N/A</v>
      </c>
      <c r="Q348" s="16" t="e">
        <f t="shared" si="240"/>
        <v>#N/A</v>
      </c>
      <c r="R348" s="16" t="e">
        <f t="shared" si="241"/>
        <v>#N/A</v>
      </c>
      <c r="S348" s="16" t="e">
        <f t="shared" si="242"/>
        <v>#N/A</v>
      </c>
      <c r="T348" s="12">
        <f t="shared" si="243"/>
        <v>12190809</v>
      </c>
      <c r="U348" s="19">
        <f t="shared" si="236"/>
        <v>152134229</v>
      </c>
    </row>
    <row r="349" spans="2:21" x14ac:dyDescent="0.3">
      <c r="B349" s="11">
        <v>35916</v>
      </c>
      <c r="C349" s="8" t="e">
        <f>NA()</f>
        <v>#N/A</v>
      </c>
      <c r="D349" s="8" t="e">
        <f>NA()</f>
        <v>#N/A</v>
      </c>
      <c r="E349" s="8" t="e">
        <f>NA()</f>
        <v>#N/A</v>
      </c>
      <c r="F349" s="8" t="e">
        <f>NA()</f>
        <v>#N/A</v>
      </c>
      <c r="G349" s="8" t="e">
        <f>NA()</f>
        <v>#N/A</v>
      </c>
      <c r="H349" s="8" t="e">
        <f>NA()</f>
        <v>#N/A</v>
      </c>
      <c r="I349" s="9">
        <v>11287698</v>
      </c>
      <c r="J349" s="8" t="e">
        <f t="shared" si="244"/>
        <v>#N/A</v>
      </c>
      <c r="K349" s="21" t="str">
        <f>IF(COUNTIF(I350:$I$389,I349)=0,"","Revisar")</f>
        <v>Revisar</v>
      </c>
      <c r="L349" s="10">
        <v>14267.54</v>
      </c>
      <c r="M349" s="18">
        <f t="shared" si="245"/>
        <v>151864335</v>
      </c>
      <c r="N349" s="16" t="e">
        <f t="shared" si="237"/>
        <v>#N/A</v>
      </c>
      <c r="O349" s="16" t="e">
        <f t="shared" si="238"/>
        <v>#N/A</v>
      </c>
      <c r="P349" s="16" t="e">
        <f t="shared" si="239"/>
        <v>#N/A</v>
      </c>
      <c r="Q349" s="16" t="e">
        <f t="shared" si="240"/>
        <v>#N/A</v>
      </c>
      <c r="R349" s="16" t="e">
        <f t="shared" si="241"/>
        <v>#N/A</v>
      </c>
      <c r="S349" s="16" t="e">
        <f t="shared" si="242"/>
        <v>#N/A</v>
      </c>
      <c r="T349" s="12">
        <f t="shared" si="243"/>
        <v>11287698</v>
      </c>
      <c r="U349" s="19">
        <f t="shared" si="236"/>
        <v>151864335</v>
      </c>
    </row>
    <row r="350" spans="2:21" x14ac:dyDescent="0.3">
      <c r="B350" s="11">
        <v>35886</v>
      </c>
      <c r="C350" s="8" t="e">
        <f>NA()</f>
        <v>#N/A</v>
      </c>
      <c r="D350" s="8" t="e">
        <f>NA()</f>
        <v>#N/A</v>
      </c>
      <c r="E350" s="8" t="e">
        <f>NA()</f>
        <v>#N/A</v>
      </c>
      <c r="F350" s="8" t="e">
        <f>NA()</f>
        <v>#N/A</v>
      </c>
      <c r="G350" s="8" t="e">
        <f>NA()</f>
        <v>#N/A</v>
      </c>
      <c r="H350" s="8" t="e">
        <f>NA()</f>
        <v>#N/A</v>
      </c>
      <c r="I350" s="9">
        <v>11951457</v>
      </c>
      <c r="J350" s="8" t="e">
        <f t="shared" si="244"/>
        <v>#N/A</v>
      </c>
      <c r="K350" s="21" t="str">
        <f>IF(COUNTIF(I351:$I$389,I350)=0,"","Revisar")</f>
        <v/>
      </c>
      <c r="L350" s="10">
        <v>14211.06</v>
      </c>
      <c r="M350" s="18">
        <f t="shared" si="245"/>
        <v>155837163</v>
      </c>
      <c r="N350" s="16" t="e">
        <f t="shared" si="237"/>
        <v>#N/A</v>
      </c>
      <c r="O350" s="16" t="e">
        <f t="shared" si="238"/>
        <v>#N/A</v>
      </c>
      <c r="P350" s="16" t="e">
        <f t="shared" si="239"/>
        <v>#N/A</v>
      </c>
      <c r="Q350" s="16" t="e">
        <f t="shared" si="240"/>
        <v>#N/A</v>
      </c>
      <c r="R350" s="16" t="e">
        <f t="shared" si="241"/>
        <v>#N/A</v>
      </c>
      <c r="S350" s="16" t="e">
        <f t="shared" si="242"/>
        <v>#N/A</v>
      </c>
      <c r="T350" s="12">
        <f t="shared" si="243"/>
        <v>11951457</v>
      </c>
      <c r="U350" s="19">
        <f t="shared" si="236"/>
        <v>155837163</v>
      </c>
    </row>
    <row r="351" spans="2:21" x14ac:dyDescent="0.3">
      <c r="B351" s="11">
        <v>35855</v>
      </c>
      <c r="C351" s="8" t="e">
        <f>NA()</f>
        <v>#N/A</v>
      </c>
      <c r="D351" s="8" t="e">
        <f>NA()</f>
        <v>#N/A</v>
      </c>
      <c r="E351" s="8" t="e">
        <f>NA()</f>
        <v>#N/A</v>
      </c>
      <c r="F351" s="8" t="e">
        <f>NA()</f>
        <v>#N/A</v>
      </c>
      <c r="G351" s="8" t="e">
        <f>NA()</f>
        <v>#N/A</v>
      </c>
      <c r="H351" s="8" t="e">
        <f>NA()</f>
        <v>#N/A</v>
      </c>
      <c r="I351" s="9">
        <v>11193082</v>
      </c>
      <c r="J351" s="8" t="e">
        <f t="shared" si="244"/>
        <v>#N/A</v>
      </c>
      <c r="K351" s="21" t="str">
        <f>IF(COUNTIF(I352:$I$389,I351)=0,"","Revisar")</f>
        <v/>
      </c>
      <c r="L351" s="10">
        <v>14211.18</v>
      </c>
      <c r="M351" s="18">
        <f t="shared" si="245"/>
        <v>159006532</v>
      </c>
      <c r="N351" s="16" t="e">
        <f t="shared" si="237"/>
        <v>#N/A</v>
      </c>
      <c r="O351" s="16" t="e">
        <f t="shared" si="238"/>
        <v>#N/A</v>
      </c>
      <c r="P351" s="16" t="e">
        <f t="shared" si="239"/>
        <v>#N/A</v>
      </c>
      <c r="Q351" s="16" t="e">
        <f t="shared" si="240"/>
        <v>#N/A</v>
      </c>
      <c r="R351" s="16" t="e">
        <f t="shared" si="241"/>
        <v>#N/A</v>
      </c>
      <c r="S351" s="16" t="e">
        <f t="shared" si="242"/>
        <v>#N/A</v>
      </c>
      <c r="T351" s="12">
        <f t="shared" si="243"/>
        <v>11193082</v>
      </c>
      <c r="U351" s="19">
        <f t="shared" si="236"/>
        <v>159006532</v>
      </c>
    </row>
    <row r="352" spans="2:21" x14ac:dyDescent="0.3">
      <c r="B352" s="11">
        <v>35827</v>
      </c>
      <c r="C352" s="8" t="e">
        <f>NA()</f>
        <v>#N/A</v>
      </c>
      <c r="D352" s="8" t="e">
        <f>NA()</f>
        <v>#N/A</v>
      </c>
      <c r="E352" s="8" t="e">
        <f>NA()</f>
        <v>#N/A</v>
      </c>
      <c r="F352" s="8" t="e">
        <f>NA()</f>
        <v>#N/A</v>
      </c>
      <c r="G352" s="8" t="e">
        <f>NA()</f>
        <v>#N/A</v>
      </c>
      <c r="H352" s="8" t="e">
        <f>NA()</f>
        <v>#N/A</v>
      </c>
      <c r="I352" s="9">
        <v>11861444</v>
      </c>
      <c r="J352" s="8" t="e">
        <f t="shared" si="244"/>
        <v>#N/A</v>
      </c>
      <c r="K352" s="21" t="str">
        <f>IF(COUNTIF(I353:$I$389,I352)=0,"","Revisar")</f>
        <v/>
      </c>
      <c r="L352" s="10">
        <v>14136.23</v>
      </c>
      <c r="M352" s="18">
        <f t="shared" si="245"/>
        <v>159332669</v>
      </c>
      <c r="N352" s="16" t="e">
        <f t="shared" si="237"/>
        <v>#N/A</v>
      </c>
      <c r="O352" s="16" t="e">
        <f t="shared" si="238"/>
        <v>#N/A</v>
      </c>
      <c r="P352" s="16" t="e">
        <f t="shared" si="239"/>
        <v>#N/A</v>
      </c>
      <c r="Q352" s="16" t="e">
        <f t="shared" si="240"/>
        <v>#N/A</v>
      </c>
      <c r="R352" s="16" t="e">
        <f t="shared" si="241"/>
        <v>#N/A</v>
      </c>
      <c r="S352" s="16" t="e">
        <f t="shared" si="242"/>
        <v>#N/A</v>
      </c>
      <c r="T352" s="12">
        <f t="shared" si="243"/>
        <v>11861444</v>
      </c>
      <c r="U352" s="19">
        <f t="shared" si="236"/>
        <v>159332669</v>
      </c>
    </row>
    <row r="353" spans="2:21" x14ac:dyDescent="0.3">
      <c r="B353" s="11">
        <v>35796</v>
      </c>
      <c r="C353" s="8" t="e">
        <f>NA()</f>
        <v>#N/A</v>
      </c>
      <c r="D353" s="8" t="e">
        <f>NA()</f>
        <v>#N/A</v>
      </c>
      <c r="E353" s="8" t="e">
        <f>NA()</f>
        <v>#N/A</v>
      </c>
      <c r="F353" s="8" t="e">
        <f>NA()</f>
        <v>#N/A</v>
      </c>
      <c r="G353" s="8" t="e">
        <f>NA()</f>
        <v>#N/A</v>
      </c>
      <c r="H353" s="8" t="e">
        <f>NA()</f>
        <v>#N/A</v>
      </c>
      <c r="I353" s="9">
        <v>11287698</v>
      </c>
      <c r="J353" s="8" t="e">
        <f t="shared" si="244"/>
        <v>#N/A</v>
      </c>
      <c r="K353" s="21" t="str">
        <f>IF(COUNTIF(I354:$I$389,I353)=0,"","Revisar")</f>
        <v/>
      </c>
      <c r="L353" s="10">
        <v>14103.75</v>
      </c>
      <c r="M353" s="18">
        <f t="shared" si="245"/>
        <v>158332354</v>
      </c>
      <c r="N353" s="16" t="e">
        <f t="shared" si="237"/>
        <v>#N/A</v>
      </c>
      <c r="O353" s="16" t="e">
        <f t="shared" si="238"/>
        <v>#N/A</v>
      </c>
      <c r="P353" s="16" t="e">
        <f t="shared" si="239"/>
        <v>#N/A</v>
      </c>
      <c r="Q353" s="16" t="e">
        <f t="shared" si="240"/>
        <v>#N/A</v>
      </c>
      <c r="R353" s="16" t="e">
        <f t="shared" si="241"/>
        <v>#N/A</v>
      </c>
      <c r="S353" s="16" t="e">
        <f t="shared" si="242"/>
        <v>#N/A</v>
      </c>
      <c r="T353" s="12">
        <f t="shared" si="243"/>
        <v>11287698</v>
      </c>
      <c r="U353" s="19">
        <f t="shared" si="236"/>
        <v>158332354</v>
      </c>
    </row>
    <row r="354" spans="2:21" x14ac:dyDescent="0.3">
      <c r="B354" s="11">
        <v>35765</v>
      </c>
      <c r="C354" s="8" t="e">
        <f>NA()</f>
        <v>#N/A</v>
      </c>
      <c r="D354" s="8" t="e">
        <f>NA()</f>
        <v>#N/A</v>
      </c>
      <c r="E354" s="8" t="e">
        <f>NA()</f>
        <v>#N/A</v>
      </c>
      <c r="F354" s="8" t="e">
        <f>NA()</f>
        <v>#N/A</v>
      </c>
      <c r="G354" s="8" t="e">
        <f>NA()</f>
        <v>#N/A</v>
      </c>
      <c r="H354" s="8" t="e">
        <f>NA()</f>
        <v>#N/A</v>
      </c>
      <c r="I354" s="9">
        <v>15285167</v>
      </c>
      <c r="J354" s="8" t="e">
        <f t="shared" si="244"/>
        <v>#N/A</v>
      </c>
      <c r="K354" s="21" t="str">
        <f>IF(COUNTIF(I355:$I$389,I354)=0,"","Revisar")</f>
        <v/>
      </c>
      <c r="L354" s="10">
        <v>14089.66</v>
      </c>
      <c r="M354" s="18">
        <f t="shared" si="245"/>
        <v>157947713</v>
      </c>
      <c r="N354" s="16" t="e">
        <f t="shared" si="237"/>
        <v>#N/A</v>
      </c>
      <c r="O354" s="16" t="e">
        <f t="shared" si="238"/>
        <v>#N/A</v>
      </c>
      <c r="P354" s="16" t="e">
        <f t="shared" si="239"/>
        <v>#N/A</v>
      </c>
      <c r="Q354" s="16" t="e">
        <f t="shared" si="240"/>
        <v>#N/A</v>
      </c>
      <c r="R354" s="16" t="e">
        <f t="shared" si="241"/>
        <v>#N/A</v>
      </c>
      <c r="S354" s="16" t="e">
        <f t="shared" si="242"/>
        <v>#N/A</v>
      </c>
      <c r="T354" s="12">
        <f t="shared" si="243"/>
        <v>15285167</v>
      </c>
      <c r="U354" s="19">
        <f t="shared" si="236"/>
        <v>157947713</v>
      </c>
    </row>
    <row r="355" spans="2:21" x14ac:dyDescent="0.3">
      <c r="B355" s="11">
        <v>35735</v>
      </c>
      <c r="C355" s="8" t="e">
        <f>NA()</f>
        <v>#N/A</v>
      </c>
      <c r="D355" s="8" t="e">
        <f>NA()</f>
        <v>#N/A</v>
      </c>
      <c r="E355" s="8" t="e">
        <f>NA()</f>
        <v>#N/A</v>
      </c>
      <c r="F355" s="8" t="e">
        <f>NA()</f>
        <v>#N/A</v>
      </c>
      <c r="G355" s="8" t="e">
        <f>NA()</f>
        <v>#N/A</v>
      </c>
      <c r="H355" s="8" t="e">
        <f>NA()</f>
        <v>#N/A</v>
      </c>
      <c r="I355" s="9">
        <v>12968815</v>
      </c>
      <c r="J355" s="8" t="e">
        <f t="shared" si="244"/>
        <v>#N/A</v>
      </c>
      <c r="K355" s="21" t="str">
        <f>IF(COUNTIF(I356:$I$389,I355)=0,"","Revisar")</f>
        <v/>
      </c>
      <c r="L355" s="10">
        <v>13953.14</v>
      </c>
      <c r="M355" s="18">
        <f t="shared" si="245"/>
        <v>153354615</v>
      </c>
      <c r="N355" s="16" t="e">
        <f t="shared" si="237"/>
        <v>#N/A</v>
      </c>
      <c r="O355" s="16" t="e">
        <f t="shared" si="238"/>
        <v>#N/A</v>
      </c>
      <c r="P355" s="16" t="e">
        <f t="shared" si="239"/>
        <v>#N/A</v>
      </c>
      <c r="Q355" s="16" t="e">
        <f t="shared" si="240"/>
        <v>#N/A</v>
      </c>
      <c r="R355" s="16" t="e">
        <f t="shared" si="241"/>
        <v>#N/A</v>
      </c>
      <c r="S355" s="16" t="e">
        <f t="shared" si="242"/>
        <v>#N/A</v>
      </c>
      <c r="T355" s="12">
        <f t="shared" si="243"/>
        <v>12968815</v>
      </c>
      <c r="U355" s="19">
        <f t="shared" si="236"/>
        <v>153354615</v>
      </c>
    </row>
    <row r="356" spans="2:21" x14ac:dyDescent="0.3">
      <c r="B356" s="11">
        <v>35704</v>
      </c>
      <c r="C356" s="8" t="e">
        <f>NA()</f>
        <v>#N/A</v>
      </c>
      <c r="D356" s="8" t="e">
        <f>NA()</f>
        <v>#N/A</v>
      </c>
      <c r="E356" s="8" t="e">
        <f>NA()</f>
        <v>#N/A</v>
      </c>
      <c r="F356" s="8" t="e">
        <f>NA()</f>
        <v>#N/A</v>
      </c>
      <c r="G356" s="8" t="e">
        <f>NA()</f>
        <v>#N/A</v>
      </c>
      <c r="H356" s="8" t="e">
        <f>NA()</f>
        <v>#N/A</v>
      </c>
      <c r="I356" s="9">
        <v>17106603</v>
      </c>
      <c r="J356" s="8" t="e">
        <f t="shared" si="244"/>
        <v>#N/A</v>
      </c>
      <c r="K356" s="21" t="str">
        <f>IF(COUNTIF(I357:$I$389,I356)=0,"","Revisar")</f>
        <v/>
      </c>
      <c r="L356" s="10">
        <v>13819.67</v>
      </c>
      <c r="M356" s="18">
        <f t="shared" si="245"/>
        <v>153876303</v>
      </c>
      <c r="N356" s="16" t="e">
        <f t="shared" si="237"/>
        <v>#N/A</v>
      </c>
      <c r="O356" s="16" t="e">
        <f t="shared" si="238"/>
        <v>#N/A</v>
      </c>
      <c r="P356" s="16" t="e">
        <f t="shared" si="239"/>
        <v>#N/A</v>
      </c>
      <c r="Q356" s="16" t="e">
        <f t="shared" si="240"/>
        <v>#N/A</v>
      </c>
      <c r="R356" s="16" t="e">
        <f t="shared" si="241"/>
        <v>#N/A</v>
      </c>
      <c r="S356" s="16" t="e">
        <f t="shared" si="242"/>
        <v>#N/A</v>
      </c>
      <c r="T356" s="12">
        <f t="shared" si="243"/>
        <v>17106603</v>
      </c>
      <c r="U356" s="19">
        <f t="shared" si="236"/>
        <v>153876303</v>
      </c>
    </row>
    <row r="357" spans="2:21" x14ac:dyDescent="0.3">
      <c r="B357" s="11">
        <v>35674</v>
      </c>
      <c r="C357" s="8" t="e">
        <f>NA()</f>
        <v>#N/A</v>
      </c>
      <c r="D357" s="8" t="e">
        <f>NA()</f>
        <v>#N/A</v>
      </c>
      <c r="E357" s="8" t="e">
        <f>NA()</f>
        <v>#N/A</v>
      </c>
      <c r="F357" s="8" t="e">
        <f>NA()</f>
        <v>#N/A</v>
      </c>
      <c r="G357" s="8" t="e">
        <f>NA()</f>
        <v>#N/A</v>
      </c>
      <c r="H357" s="8" t="e">
        <f>NA()</f>
        <v>#N/A</v>
      </c>
      <c r="I357" s="9">
        <v>11600920</v>
      </c>
      <c r="J357" s="8" t="e">
        <f t="shared" si="244"/>
        <v>#N/A</v>
      </c>
      <c r="K357" s="21" t="str">
        <f>IF(COUNTIF(I358:$I$389,I357)=0,"","Revisar")</f>
        <v/>
      </c>
      <c r="L357" s="10">
        <v>13751.75</v>
      </c>
      <c r="M357" s="18">
        <f t="shared" si="245"/>
        <v>151056946</v>
      </c>
      <c r="N357" s="16" t="e">
        <f t="shared" si="237"/>
        <v>#N/A</v>
      </c>
      <c r="O357" s="16" t="e">
        <f t="shared" si="238"/>
        <v>#N/A</v>
      </c>
      <c r="P357" s="16" t="e">
        <f t="shared" si="239"/>
        <v>#N/A</v>
      </c>
      <c r="Q357" s="16" t="e">
        <f t="shared" si="240"/>
        <v>#N/A</v>
      </c>
      <c r="R357" s="16" t="e">
        <f t="shared" si="241"/>
        <v>#N/A</v>
      </c>
      <c r="S357" s="16" t="e">
        <f t="shared" si="242"/>
        <v>#N/A</v>
      </c>
      <c r="T357" s="12">
        <f t="shared" si="243"/>
        <v>11600920</v>
      </c>
      <c r="U357" s="19">
        <f t="shared" si="236"/>
        <v>151056946</v>
      </c>
    </row>
    <row r="358" spans="2:21" x14ac:dyDescent="0.3">
      <c r="B358" s="11">
        <v>35643</v>
      </c>
      <c r="C358" s="8" t="e">
        <f>NA()</f>
        <v>#N/A</v>
      </c>
      <c r="D358" s="8" t="e">
        <f>NA()</f>
        <v>#N/A</v>
      </c>
      <c r="E358" s="8" t="e">
        <f>NA()</f>
        <v>#N/A</v>
      </c>
      <c r="F358" s="8" t="e">
        <f>NA()</f>
        <v>#N/A</v>
      </c>
      <c r="G358" s="8" t="e">
        <f>NA()</f>
        <v>#N/A</v>
      </c>
      <c r="H358" s="8" t="e">
        <f>NA()</f>
        <v>#N/A</v>
      </c>
      <c r="I358" s="9">
        <v>12654044</v>
      </c>
      <c r="J358" s="8" t="e">
        <f t="shared" si="244"/>
        <v>#N/A</v>
      </c>
      <c r="K358" s="21" t="str">
        <f>IF(COUNTIF(I359:$I$389,I358)=0,"","Revisar")</f>
        <v/>
      </c>
      <c r="L358" s="10">
        <v>13674.64</v>
      </c>
      <c r="M358" s="18">
        <f t="shared" si="245"/>
        <v>150363060</v>
      </c>
      <c r="N358" s="16" t="e">
        <f t="shared" si="237"/>
        <v>#N/A</v>
      </c>
      <c r="O358" s="16" t="e">
        <f t="shared" si="238"/>
        <v>#N/A</v>
      </c>
      <c r="P358" s="16" t="e">
        <f t="shared" si="239"/>
        <v>#N/A</v>
      </c>
      <c r="Q358" s="16" t="e">
        <f t="shared" si="240"/>
        <v>#N/A</v>
      </c>
      <c r="R358" s="16" t="e">
        <f t="shared" si="241"/>
        <v>#N/A</v>
      </c>
      <c r="S358" s="16" t="e">
        <f t="shared" si="242"/>
        <v>#N/A</v>
      </c>
      <c r="T358" s="12">
        <f t="shared" si="243"/>
        <v>12654044</v>
      </c>
      <c r="U358" s="19">
        <f t="shared" si="236"/>
        <v>150363060</v>
      </c>
    </row>
    <row r="359" spans="2:21" x14ac:dyDescent="0.3">
      <c r="B359" s="11">
        <v>35612</v>
      </c>
      <c r="C359" s="8" t="e">
        <f>NA()</f>
        <v>#N/A</v>
      </c>
      <c r="D359" s="8" t="e">
        <f>NA()</f>
        <v>#N/A</v>
      </c>
      <c r="E359" s="8" t="e">
        <f>NA()</f>
        <v>#N/A</v>
      </c>
      <c r="F359" s="8" t="e">
        <f>NA()</f>
        <v>#N/A</v>
      </c>
      <c r="G359" s="8" t="e">
        <f>NA()</f>
        <v>#N/A</v>
      </c>
      <c r="H359" s="8" t="e">
        <f>NA()</f>
        <v>#N/A</v>
      </c>
      <c r="I359" s="9">
        <v>12746492</v>
      </c>
      <c r="J359" s="8" t="e">
        <f t="shared" si="244"/>
        <v>#N/A</v>
      </c>
      <c r="K359" s="21" t="str">
        <f>IF(COUNTIF(I360:$I$389,I359)=0,"","Revisar")</f>
        <v/>
      </c>
      <c r="L359" s="10">
        <v>13636.83</v>
      </c>
      <c r="M359" s="18">
        <f t="shared" si="245"/>
        <v>148729325</v>
      </c>
      <c r="N359" s="16" t="e">
        <f t="shared" si="237"/>
        <v>#N/A</v>
      </c>
      <c r="O359" s="16" t="e">
        <f t="shared" si="238"/>
        <v>#N/A</v>
      </c>
      <c r="P359" s="16" t="e">
        <f t="shared" si="239"/>
        <v>#N/A</v>
      </c>
      <c r="Q359" s="16" t="e">
        <f t="shared" si="240"/>
        <v>#N/A</v>
      </c>
      <c r="R359" s="16" t="e">
        <f t="shared" si="241"/>
        <v>#N/A</v>
      </c>
      <c r="S359" s="16" t="e">
        <f t="shared" si="242"/>
        <v>#N/A</v>
      </c>
      <c r="T359" s="12">
        <f t="shared" si="243"/>
        <v>12746492</v>
      </c>
      <c r="U359" s="19">
        <f t="shared" si="236"/>
        <v>148729325</v>
      </c>
    </row>
    <row r="360" spans="2:21" x14ac:dyDescent="0.3">
      <c r="B360" s="11">
        <v>35582</v>
      </c>
      <c r="C360" s="8" t="e">
        <f>NA()</f>
        <v>#N/A</v>
      </c>
      <c r="D360" s="8" t="e">
        <f>NA()</f>
        <v>#N/A</v>
      </c>
      <c r="E360" s="8" t="e">
        <f>NA()</f>
        <v>#N/A</v>
      </c>
      <c r="F360" s="8" t="e">
        <f>NA()</f>
        <v>#N/A</v>
      </c>
      <c r="G360" s="8" t="e">
        <f>NA()</f>
        <v>#N/A</v>
      </c>
      <c r="H360" s="8" t="e">
        <f>NA()</f>
        <v>#N/A</v>
      </c>
      <c r="I360" s="9">
        <v>11920915</v>
      </c>
      <c r="J360" s="8" t="e">
        <f t="shared" si="244"/>
        <v>#N/A</v>
      </c>
      <c r="K360" s="21" t="str">
        <f>IF(COUNTIF(I361:$I$389,I360)=0,"","Revisar")</f>
        <v/>
      </c>
      <c r="L360" s="10">
        <v>13609.79</v>
      </c>
      <c r="M360" s="18">
        <f t="shared" si="245"/>
        <v>148573515</v>
      </c>
      <c r="N360" s="16" t="e">
        <f t="shared" si="237"/>
        <v>#N/A</v>
      </c>
      <c r="O360" s="16" t="e">
        <f t="shared" si="238"/>
        <v>#N/A</v>
      </c>
      <c r="P360" s="16" t="e">
        <f t="shared" si="239"/>
        <v>#N/A</v>
      </c>
      <c r="Q360" s="16" t="e">
        <f t="shared" si="240"/>
        <v>#N/A</v>
      </c>
      <c r="R360" s="16" t="e">
        <f t="shared" si="241"/>
        <v>#N/A</v>
      </c>
      <c r="S360" s="16" t="e">
        <f t="shared" si="242"/>
        <v>#N/A</v>
      </c>
      <c r="T360" s="12">
        <f t="shared" si="243"/>
        <v>11920915</v>
      </c>
      <c r="U360" s="19">
        <f t="shared" si="236"/>
        <v>148573515</v>
      </c>
    </row>
    <row r="361" spans="2:21" x14ac:dyDescent="0.3">
      <c r="B361" s="11">
        <v>35551</v>
      </c>
      <c r="C361" s="8" t="e">
        <f>NA()</f>
        <v>#N/A</v>
      </c>
      <c r="D361" s="8" t="e">
        <f>NA()</f>
        <v>#N/A</v>
      </c>
      <c r="E361" s="8" t="e">
        <f>NA()</f>
        <v>#N/A</v>
      </c>
      <c r="F361" s="8" t="e">
        <f>NA()</f>
        <v>#N/A</v>
      </c>
      <c r="G361" s="8" t="e">
        <f>NA()</f>
        <v>#N/A</v>
      </c>
      <c r="H361" s="8" t="e">
        <f>NA()</f>
        <v>#N/A</v>
      </c>
      <c r="I361" s="9">
        <v>15260526</v>
      </c>
      <c r="J361" s="8" t="e">
        <f t="shared" si="244"/>
        <v>#N/A</v>
      </c>
      <c r="K361" s="21" t="str">
        <f>IF(COUNTIF(I362:$I$389,I361)=0,"","Revisar")</f>
        <v/>
      </c>
      <c r="L361" s="10">
        <v>13571.53</v>
      </c>
      <c r="M361" s="18">
        <f t="shared" si="245"/>
        <v>169959702</v>
      </c>
      <c r="N361" s="16" t="e">
        <f t="shared" si="237"/>
        <v>#N/A</v>
      </c>
      <c r="O361" s="16" t="e">
        <f t="shared" si="238"/>
        <v>#N/A</v>
      </c>
      <c r="P361" s="16" t="e">
        <f t="shared" si="239"/>
        <v>#N/A</v>
      </c>
      <c r="Q361" s="16" t="e">
        <f t="shared" si="240"/>
        <v>#N/A</v>
      </c>
      <c r="R361" s="16" t="e">
        <f t="shared" si="241"/>
        <v>#N/A</v>
      </c>
      <c r="S361" s="16" t="e">
        <f t="shared" si="242"/>
        <v>#N/A</v>
      </c>
      <c r="T361" s="12">
        <f t="shared" si="243"/>
        <v>15260526</v>
      </c>
      <c r="U361" s="19">
        <f t="shared" si="236"/>
        <v>169959702</v>
      </c>
    </row>
    <row r="362" spans="2:21" x14ac:dyDescent="0.3">
      <c r="B362" s="11">
        <v>35521</v>
      </c>
      <c r="C362" s="8" t="e">
        <f>NA()</f>
        <v>#N/A</v>
      </c>
      <c r="D362" s="8" t="e">
        <f>NA()</f>
        <v>#N/A</v>
      </c>
      <c r="E362" s="8" t="e">
        <f>NA()</f>
        <v>#N/A</v>
      </c>
      <c r="F362" s="8" t="e">
        <f>NA()</f>
        <v>#N/A</v>
      </c>
      <c r="G362" s="8" t="e">
        <f>NA()</f>
        <v>#N/A</v>
      </c>
      <c r="H362" s="8" t="e">
        <f>NA()</f>
        <v>#N/A</v>
      </c>
      <c r="I362" s="9">
        <v>15120826</v>
      </c>
      <c r="J362" s="8" t="e">
        <f t="shared" si="244"/>
        <v>#N/A</v>
      </c>
      <c r="K362" s="21" t="str">
        <f>IF(COUNTIF(I363:$I$389,I362)=0,"","Revisar")</f>
        <v/>
      </c>
      <c r="L362" s="10">
        <v>13531.19</v>
      </c>
      <c r="M362" s="18">
        <f t="shared" si="245"/>
        <v>164527266</v>
      </c>
      <c r="N362" s="16" t="e">
        <f t="shared" si="237"/>
        <v>#N/A</v>
      </c>
      <c r="O362" s="16" t="e">
        <f t="shared" si="238"/>
        <v>#N/A</v>
      </c>
      <c r="P362" s="16" t="e">
        <f t="shared" si="239"/>
        <v>#N/A</v>
      </c>
      <c r="Q362" s="16" t="e">
        <f t="shared" si="240"/>
        <v>#N/A</v>
      </c>
      <c r="R362" s="16" t="e">
        <f t="shared" si="241"/>
        <v>#N/A</v>
      </c>
      <c r="S362" s="16" t="e">
        <f t="shared" si="242"/>
        <v>#N/A</v>
      </c>
      <c r="T362" s="12">
        <f t="shared" si="243"/>
        <v>15120826</v>
      </c>
      <c r="U362" s="19">
        <f t="shared" si="236"/>
        <v>164527266</v>
      </c>
    </row>
    <row r="363" spans="2:21" x14ac:dyDescent="0.3">
      <c r="B363" s="11">
        <v>35490</v>
      </c>
      <c r="C363" s="8" t="e">
        <f>NA()</f>
        <v>#N/A</v>
      </c>
      <c r="D363" s="8" t="e">
        <f>NA()</f>
        <v>#N/A</v>
      </c>
      <c r="E363" s="8" t="e">
        <f>NA()</f>
        <v>#N/A</v>
      </c>
      <c r="F363" s="8" t="e">
        <f>NA()</f>
        <v>#N/A</v>
      </c>
      <c r="G363" s="8" t="e">
        <f>NA()</f>
        <v>#N/A</v>
      </c>
      <c r="H363" s="8" t="e">
        <f>NA()</f>
        <v>#N/A</v>
      </c>
      <c r="I363" s="9">
        <v>11519219</v>
      </c>
      <c r="J363" s="8" t="e">
        <f t="shared" si="244"/>
        <v>#N/A</v>
      </c>
      <c r="K363" s="21" t="str">
        <f>IF(COUNTIF(I364:$I$389,I363)=0,"","Revisar")</f>
        <v/>
      </c>
      <c r="L363" s="10">
        <v>13436.47</v>
      </c>
      <c r="M363" s="18">
        <f t="shared" si="245"/>
        <v>159070390</v>
      </c>
      <c r="N363" s="16" t="e">
        <f t="shared" si="237"/>
        <v>#N/A</v>
      </c>
      <c r="O363" s="16" t="e">
        <f t="shared" si="238"/>
        <v>#N/A</v>
      </c>
      <c r="P363" s="16" t="e">
        <f t="shared" si="239"/>
        <v>#N/A</v>
      </c>
      <c r="Q363" s="16" t="e">
        <f t="shared" si="240"/>
        <v>#N/A</v>
      </c>
      <c r="R363" s="16" t="e">
        <f t="shared" si="241"/>
        <v>#N/A</v>
      </c>
      <c r="S363" s="16" t="e">
        <f t="shared" si="242"/>
        <v>#N/A</v>
      </c>
      <c r="T363" s="12">
        <f t="shared" si="243"/>
        <v>11519219</v>
      </c>
      <c r="U363" s="19">
        <f t="shared" si="236"/>
        <v>159070390</v>
      </c>
    </row>
    <row r="364" spans="2:21" x14ac:dyDescent="0.3">
      <c r="B364" s="11">
        <v>35462</v>
      </c>
      <c r="C364" s="8" t="e">
        <f>NA()</f>
        <v>#N/A</v>
      </c>
      <c r="D364" s="8" t="e">
        <f>NA()</f>
        <v>#N/A</v>
      </c>
      <c r="E364" s="8" t="e">
        <f>NA()</f>
        <v>#N/A</v>
      </c>
      <c r="F364" s="8" t="e">
        <f>NA()</f>
        <v>#N/A</v>
      </c>
      <c r="G364" s="8" t="e">
        <f>NA()</f>
        <v>#N/A</v>
      </c>
      <c r="H364" s="8" t="e">
        <f>NA()</f>
        <v>#N/A</v>
      </c>
      <c r="I364" s="9">
        <v>10861129</v>
      </c>
      <c r="J364" s="8" t="e">
        <f t="shared" si="244"/>
        <v>#N/A</v>
      </c>
      <c r="K364" s="21" t="str">
        <f>IF(COUNTIF(I365:$I$389,I364)=0,"","Revisar")</f>
        <v/>
      </c>
      <c r="L364" s="10">
        <v>13363.28</v>
      </c>
      <c r="M364" s="18">
        <f t="shared" si="245"/>
        <v>157677205</v>
      </c>
      <c r="N364" s="16" t="e">
        <f t="shared" si="237"/>
        <v>#N/A</v>
      </c>
      <c r="O364" s="16" t="e">
        <f t="shared" si="238"/>
        <v>#N/A</v>
      </c>
      <c r="P364" s="16" t="e">
        <f t="shared" si="239"/>
        <v>#N/A</v>
      </c>
      <c r="Q364" s="16" t="e">
        <f t="shared" si="240"/>
        <v>#N/A</v>
      </c>
      <c r="R364" s="16" t="e">
        <f t="shared" si="241"/>
        <v>#N/A</v>
      </c>
      <c r="S364" s="16" t="e">
        <f t="shared" si="242"/>
        <v>#N/A</v>
      </c>
      <c r="T364" s="12">
        <f t="shared" si="243"/>
        <v>10861129</v>
      </c>
      <c r="U364" s="19">
        <f t="shared" si="236"/>
        <v>157677205</v>
      </c>
    </row>
    <row r="365" spans="2:21" x14ac:dyDescent="0.3">
      <c r="B365" s="11">
        <v>35431</v>
      </c>
      <c r="C365" s="8" t="e">
        <f>NA()</f>
        <v>#N/A</v>
      </c>
      <c r="D365" s="8" t="e">
        <f>NA()</f>
        <v>#N/A</v>
      </c>
      <c r="E365" s="8" t="e">
        <f>NA()</f>
        <v>#N/A</v>
      </c>
      <c r="F365" s="8" t="e">
        <f>NA()</f>
        <v>#N/A</v>
      </c>
      <c r="G365" s="8" t="e">
        <f>NA()</f>
        <v>#N/A</v>
      </c>
      <c r="H365" s="8" t="e">
        <f>NA()</f>
        <v>#N/A</v>
      </c>
      <c r="I365" s="9">
        <v>10903057</v>
      </c>
      <c r="J365" s="8" t="e">
        <f t="shared" si="244"/>
        <v>#N/A</v>
      </c>
      <c r="K365" s="21" t="str">
        <f>IF(COUNTIF(I366:$I$389,I365)=0,"","Revisar")</f>
        <v/>
      </c>
      <c r="L365" s="10">
        <v>13306.11</v>
      </c>
      <c r="M365" s="18">
        <f t="shared" si="245"/>
        <v>156512830</v>
      </c>
      <c r="N365" s="16" t="e">
        <f t="shared" si="237"/>
        <v>#N/A</v>
      </c>
      <c r="O365" s="16" t="e">
        <f t="shared" si="238"/>
        <v>#N/A</v>
      </c>
      <c r="P365" s="16" t="e">
        <f t="shared" si="239"/>
        <v>#N/A</v>
      </c>
      <c r="Q365" s="16" t="e">
        <f t="shared" si="240"/>
        <v>#N/A</v>
      </c>
      <c r="R365" s="16" t="e">
        <f t="shared" si="241"/>
        <v>#N/A</v>
      </c>
      <c r="S365" s="16" t="e">
        <f t="shared" si="242"/>
        <v>#N/A</v>
      </c>
      <c r="T365" s="12">
        <f t="shared" si="243"/>
        <v>10903057</v>
      </c>
      <c r="U365" s="19">
        <f t="shared" si="236"/>
        <v>156512830</v>
      </c>
    </row>
    <row r="366" spans="2:21" x14ac:dyDescent="0.3">
      <c r="B366" s="11">
        <v>35400</v>
      </c>
      <c r="C366" s="8" t="e">
        <f>NA()</f>
        <v>#N/A</v>
      </c>
      <c r="D366" s="8" t="e">
        <f>NA()</f>
        <v>#N/A</v>
      </c>
      <c r="E366" s="8" t="e">
        <f>NA()</f>
        <v>#N/A</v>
      </c>
      <c r="F366" s="8" t="e">
        <f>NA()</f>
        <v>#N/A</v>
      </c>
      <c r="G366" s="8" t="e">
        <f>NA()</f>
        <v>#N/A</v>
      </c>
      <c r="H366" s="8" t="e">
        <f>NA()</f>
        <v>#N/A</v>
      </c>
      <c r="I366" s="9">
        <v>10692069</v>
      </c>
      <c r="J366" s="8" t="e">
        <f t="shared" si="244"/>
        <v>#N/A</v>
      </c>
      <c r="K366" s="21" t="str">
        <f>IF(COUNTIF(I367:$I$389,I366)=0,"","Revisar")</f>
        <v/>
      </c>
      <c r="L366" s="10">
        <v>13253.1</v>
      </c>
      <c r="M366" s="18">
        <f t="shared" si="245"/>
        <v>156358445</v>
      </c>
      <c r="N366" s="16" t="e">
        <f t="shared" si="237"/>
        <v>#N/A</v>
      </c>
      <c r="O366" s="16" t="e">
        <f t="shared" si="238"/>
        <v>#N/A</v>
      </c>
      <c r="P366" s="16" t="e">
        <f t="shared" si="239"/>
        <v>#N/A</v>
      </c>
      <c r="Q366" s="16" t="e">
        <f t="shared" si="240"/>
        <v>#N/A</v>
      </c>
      <c r="R366" s="16" t="e">
        <f t="shared" si="241"/>
        <v>#N/A</v>
      </c>
      <c r="S366" s="16" t="e">
        <f t="shared" si="242"/>
        <v>#N/A</v>
      </c>
      <c r="T366" s="12">
        <f t="shared" si="243"/>
        <v>10692069</v>
      </c>
      <c r="U366" s="19">
        <f t="shared" si="236"/>
        <v>156358445</v>
      </c>
    </row>
    <row r="367" spans="2:21" x14ac:dyDescent="0.3">
      <c r="B367" s="11">
        <v>35370</v>
      </c>
      <c r="C367" s="8" t="e">
        <f>NA()</f>
        <v>#N/A</v>
      </c>
      <c r="D367" s="8" t="e">
        <f>NA()</f>
        <v>#N/A</v>
      </c>
      <c r="E367" s="8" t="e">
        <f>NA()</f>
        <v>#N/A</v>
      </c>
      <c r="F367" s="8" t="e">
        <f>NA()</f>
        <v>#N/A</v>
      </c>
      <c r="G367" s="8" t="e">
        <f>NA()</f>
        <v>#N/A</v>
      </c>
      <c r="H367" s="8" t="e">
        <f>NA()</f>
        <v>#N/A</v>
      </c>
      <c r="I367" s="9">
        <v>13490503</v>
      </c>
      <c r="J367" s="8" t="e">
        <f t="shared" si="244"/>
        <v>#N/A</v>
      </c>
      <c r="K367" s="21" t="str">
        <f>IF(COUNTIF(I368:$I$389,I367)=0,"","Revisar")</f>
        <v/>
      </c>
      <c r="L367" s="10">
        <v>13169.16</v>
      </c>
      <c r="M367" s="18">
        <f t="shared" si="245"/>
        <v>157062086</v>
      </c>
      <c r="N367" s="16" t="e">
        <f t="shared" si="237"/>
        <v>#N/A</v>
      </c>
      <c r="O367" s="16" t="e">
        <f t="shared" si="238"/>
        <v>#N/A</v>
      </c>
      <c r="P367" s="16" t="e">
        <f t="shared" si="239"/>
        <v>#N/A</v>
      </c>
      <c r="Q367" s="16" t="e">
        <f t="shared" si="240"/>
        <v>#N/A</v>
      </c>
      <c r="R367" s="16" t="e">
        <f t="shared" si="241"/>
        <v>#N/A</v>
      </c>
      <c r="S367" s="16" t="e">
        <f t="shared" si="242"/>
        <v>#N/A</v>
      </c>
      <c r="T367" s="12">
        <f t="shared" si="243"/>
        <v>13490503</v>
      </c>
      <c r="U367" s="19">
        <f t="shared" si="236"/>
        <v>157062086</v>
      </c>
    </row>
    <row r="368" spans="2:21" x14ac:dyDescent="0.3">
      <c r="B368" s="11">
        <v>35339</v>
      </c>
      <c r="C368" s="8" t="e">
        <f>NA()</f>
        <v>#N/A</v>
      </c>
      <c r="D368" s="8" t="e">
        <f>NA()</f>
        <v>#N/A</v>
      </c>
      <c r="E368" s="8" t="e">
        <f>NA()</f>
        <v>#N/A</v>
      </c>
      <c r="F368" s="8" t="e">
        <f>NA()</f>
        <v>#N/A</v>
      </c>
      <c r="G368" s="8" t="e">
        <f>NA()</f>
        <v>#N/A</v>
      </c>
      <c r="H368" s="8" t="e">
        <f>NA()</f>
        <v>#N/A</v>
      </c>
      <c r="I368" s="9">
        <v>14287246</v>
      </c>
      <c r="J368" s="8" t="e">
        <f t="shared" si="244"/>
        <v>#N/A</v>
      </c>
      <c r="K368" s="21" t="str">
        <f>IF(COUNTIF(I369:$I$389,I368)=0,"","Revisar")</f>
        <v/>
      </c>
      <c r="L368" s="10">
        <v>13098.01</v>
      </c>
      <c r="M368" s="18">
        <f t="shared" si="245"/>
        <v>154449960</v>
      </c>
      <c r="N368" s="16" t="e">
        <f t="shared" si="237"/>
        <v>#N/A</v>
      </c>
      <c r="O368" s="16" t="e">
        <f t="shared" si="238"/>
        <v>#N/A</v>
      </c>
      <c r="P368" s="16" t="e">
        <f t="shared" si="239"/>
        <v>#N/A</v>
      </c>
      <c r="Q368" s="16" t="e">
        <f t="shared" si="240"/>
        <v>#N/A</v>
      </c>
      <c r="R368" s="16" t="e">
        <f t="shared" si="241"/>
        <v>#N/A</v>
      </c>
      <c r="S368" s="16" t="e">
        <f t="shared" si="242"/>
        <v>#N/A</v>
      </c>
      <c r="T368" s="12">
        <f t="shared" si="243"/>
        <v>14287246</v>
      </c>
      <c r="U368" s="19">
        <f t="shared" si="236"/>
        <v>154449960</v>
      </c>
    </row>
    <row r="369" spans="2:21" x14ac:dyDescent="0.3">
      <c r="B369" s="11">
        <v>35309</v>
      </c>
      <c r="C369" s="8" t="e">
        <f>NA()</f>
        <v>#N/A</v>
      </c>
      <c r="D369" s="8" t="e">
        <f>NA()</f>
        <v>#N/A</v>
      </c>
      <c r="E369" s="8" t="e">
        <f>NA()</f>
        <v>#N/A</v>
      </c>
      <c r="F369" s="8" t="e">
        <f>NA()</f>
        <v>#N/A</v>
      </c>
      <c r="G369" s="8" t="e">
        <f>NA()</f>
        <v>#N/A</v>
      </c>
      <c r="H369" s="8" t="e">
        <f>NA()</f>
        <v>#N/A</v>
      </c>
      <c r="I369" s="9">
        <v>10907034</v>
      </c>
      <c r="J369" s="8" t="e">
        <f t="shared" si="244"/>
        <v>#N/A</v>
      </c>
      <c r="K369" s="21" t="str">
        <f>IF(COUNTIF(I370:$I$389,I369)=0,"","Revisar")</f>
        <v/>
      </c>
      <c r="L369" s="10">
        <v>13043.65</v>
      </c>
      <c r="M369" s="18">
        <f t="shared" si="245"/>
        <v>149882530</v>
      </c>
      <c r="N369" s="16" t="e">
        <f t="shared" si="237"/>
        <v>#N/A</v>
      </c>
      <c r="O369" s="16" t="e">
        <f t="shared" si="238"/>
        <v>#N/A</v>
      </c>
      <c r="P369" s="16" t="e">
        <f t="shared" si="239"/>
        <v>#N/A</v>
      </c>
      <c r="Q369" s="16" t="e">
        <f t="shared" si="240"/>
        <v>#N/A</v>
      </c>
      <c r="R369" s="16" t="e">
        <f t="shared" si="241"/>
        <v>#N/A</v>
      </c>
      <c r="S369" s="16" t="e">
        <f t="shared" si="242"/>
        <v>#N/A</v>
      </c>
      <c r="T369" s="12">
        <f t="shared" si="243"/>
        <v>10907034</v>
      </c>
      <c r="U369" s="19">
        <f t="shared" si="236"/>
        <v>149882530</v>
      </c>
    </row>
    <row r="370" spans="2:21" x14ac:dyDescent="0.3">
      <c r="B370" s="11">
        <v>35278</v>
      </c>
      <c r="C370" s="8" t="e">
        <f>NA()</f>
        <v>#N/A</v>
      </c>
      <c r="D370" s="8" t="e">
        <f>NA()</f>
        <v>#N/A</v>
      </c>
      <c r="E370" s="8" t="e">
        <f>NA()</f>
        <v>#N/A</v>
      </c>
      <c r="F370" s="8" t="e">
        <f>NA()</f>
        <v>#N/A</v>
      </c>
      <c r="G370" s="8" t="e">
        <f>NA()</f>
        <v>#N/A</v>
      </c>
      <c r="H370" s="8" t="e">
        <f>NA()</f>
        <v>#N/A</v>
      </c>
      <c r="I370" s="9">
        <v>11020309</v>
      </c>
      <c r="J370" s="8" t="e">
        <f t="shared" si="244"/>
        <v>#N/A</v>
      </c>
      <c r="K370" s="21" t="str">
        <f>IF(COUNTIF(I371:$I$389,I370)=0,"","Revisar")</f>
        <v/>
      </c>
      <c r="L370" s="10">
        <v>13001.8</v>
      </c>
      <c r="M370" s="18">
        <f t="shared" si="245"/>
        <v>149001856</v>
      </c>
      <c r="N370" s="16" t="e">
        <f t="shared" si="237"/>
        <v>#N/A</v>
      </c>
      <c r="O370" s="16" t="e">
        <f t="shared" si="238"/>
        <v>#N/A</v>
      </c>
      <c r="P370" s="16" t="e">
        <f t="shared" si="239"/>
        <v>#N/A</v>
      </c>
      <c r="Q370" s="16" t="e">
        <f t="shared" si="240"/>
        <v>#N/A</v>
      </c>
      <c r="R370" s="16" t="e">
        <f t="shared" si="241"/>
        <v>#N/A</v>
      </c>
      <c r="S370" s="16" t="e">
        <f t="shared" si="242"/>
        <v>#N/A</v>
      </c>
      <c r="T370" s="12">
        <f t="shared" si="243"/>
        <v>11020309</v>
      </c>
      <c r="U370" s="19">
        <f t="shared" ref="U370:U377" si="246">SUM(T370:T381)</f>
        <v>149001856</v>
      </c>
    </row>
    <row r="371" spans="2:21" x14ac:dyDescent="0.3">
      <c r="B371" s="11">
        <v>35247</v>
      </c>
      <c r="C371" s="8" t="e">
        <f>NA()</f>
        <v>#N/A</v>
      </c>
      <c r="D371" s="8" t="e">
        <f>NA()</f>
        <v>#N/A</v>
      </c>
      <c r="E371" s="8" t="e">
        <f>NA()</f>
        <v>#N/A</v>
      </c>
      <c r="F371" s="8" t="e">
        <f>NA()</f>
        <v>#N/A</v>
      </c>
      <c r="G371" s="8" t="e">
        <f>NA()</f>
        <v>#N/A</v>
      </c>
      <c r="H371" s="8" t="e">
        <f>NA()</f>
        <v>#N/A</v>
      </c>
      <c r="I371" s="9">
        <v>12590682</v>
      </c>
      <c r="J371" s="8" t="e">
        <f t="shared" si="244"/>
        <v>#N/A</v>
      </c>
      <c r="K371" s="21" t="str">
        <f>IF(COUNTIF(I372:$I$389,I371)=0,"","Revisar")</f>
        <v/>
      </c>
      <c r="L371" s="10">
        <v>12952.49</v>
      </c>
      <c r="M371" s="18">
        <f t="shared" si="245"/>
        <v>148170502</v>
      </c>
      <c r="N371" s="16" t="e">
        <f t="shared" si="237"/>
        <v>#N/A</v>
      </c>
      <c r="O371" s="16" t="e">
        <f t="shared" si="238"/>
        <v>#N/A</v>
      </c>
      <c r="P371" s="16" t="e">
        <f t="shared" si="239"/>
        <v>#N/A</v>
      </c>
      <c r="Q371" s="16" t="e">
        <f t="shared" si="240"/>
        <v>#N/A</v>
      </c>
      <c r="R371" s="16" t="e">
        <f t="shared" si="241"/>
        <v>#N/A</v>
      </c>
      <c r="S371" s="16" t="e">
        <f t="shared" si="242"/>
        <v>#N/A</v>
      </c>
      <c r="T371" s="12">
        <f t="shared" si="243"/>
        <v>12590682</v>
      </c>
      <c r="U371" s="19">
        <f t="shared" si="246"/>
        <v>148170502</v>
      </c>
    </row>
    <row r="372" spans="2:21" x14ac:dyDescent="0.3">
      <c r="B372" s="11">
        <v>35217</v>
      </c>
      <c r="C372" s="8" t="e">
        <f>NA()</f>
        <v>#N/A</v>
      </c>
      <c r="D372" s="8" t="e">
        <f>NA()</f>
        <v>#N/A</v>
      </c>
      <c r="E372" s="8" t="e">
        <f>NA()</f>
        <v>#N/A</v>
      </c>
      <c r="F372" s="8" t="e">
        <f>NA()</f>
        <v>#N/A</v>
      </c>
      <c r="G372" s="8" t="e">
        <f>NA()</f>
        <v>#N/A</v>
      </c>
      <c r="H372" s="8" t="e">
        <f>NA()</f>
        <v>#N/A</v>
      </c>
      <c r="I372" s="9">
        <v>33307102</v>
      </c>
      <c r="J372" s="8" t="e">
        <f t="shared" si="244"/>
        <v>#N/A</v>
      </c>
      <c r="K372" s="21" t="str">
        <f>IF(COUNTIF(I373:$I$389,I372)=0,"","Revisar")</f>
        <v/>
      </c>
      <c r="L372" s="10">
        <v>12860.25</v>
      </c>
      <c r="M372" s="18">
        <f t="shared" si="245"/>
        <v>152607233</v>
      </c>
      <c r="N372" s="16" t="e">
        <f t="shared" si="237"/>
        <v>#N/A</v>
      </c>
      <c r="O372" s="16" t="e">
        <f t="shared" si="238"/>
        <v>#N/A</v>
      </c>
      <c r="P372" s="16" t="e">
        <f t="shared" si="239"/>
        <v>#N/A</v>
      </c>
      <c r="Q372" s="16" t="e">
        <f t="shared" si="240"/>
        <v>#N/A</v>
      </c>
      <c r="R372" s="16" t="e">
        <f t="shared" si="241"/>
        <v>#N/A</v>
      </c>
      <c r="S372" s="16" t="e">
        <f t="shared" si="242"/>
        <v>#N/A</v>
      </c>
      <c r="T372" s="12">
        <f t="shared" si="243"/>
        <v>33307102</v>
      </c>
      <c r="U372" s="19">
        <f t="shared" si="246"/>
        <v>152607233</v>
      </c>
    </row>
    <row r="373" spans="2:21" x14ac:dyDescent="0.3">
      <c r="B373" s="11">
        <v>35186</v>
      </c>
      <c r="C373" s="8" t="e">
        <f>NA()</f>
        <v>#N/A</v>
      </c>
      <c r="D373" s="8" t="e">
        <f>NA()</f>
        <v>#N/A</v>
      </c>
      <c r="E373" s="8" t="e">
        <f>NA()</f>
        <v>#N/A</v>
      </c>
      <c r="F373" s="8" t="e">
        <f>NA()</f>
        <v>#N/A</v>
      </c>
      <c r="G373" s="8" t="e">
        <f>NA()</f>
        <v>#N/A</v>
      </c>
      <c r="H373" s="8" t="e">
        <f>NA()</f>
        <v>#N/A</v>
      </c>
      <c r="I373" s="9">
        <v>9828090</v>
      </c>
      <c r="J373" s="8" t="e">
        <f t="shared" si="244"/>
        <v>#N/A</v>
      </c>
      <c r="K373" s="21" t="str">
        <f>IF(COUNTIF(I374:$I$389,I373)=0,"","Revisar")</f>
        <v/>
      </c>
      <c r="L373" s="10">
        <v>12737.15</v>
      </c>
      <c r="M373" s="18">
        <f t="shared" si="245"/>
        <v>129193291</v>
      </c>
      <c r="N373" s="16" t="e">
        <f t="shared" si="237"/>
        <v>#N/A</v>
      </c>
      <c r="O373" s="16" t="e">
        <f t="shared" si="238"/>
        <v>#N/A</v>
      </c>
      <c r="P373" s="16" t="e">
        <f t="shared" si="239"/>
        <v>#N/A</v>
      </c>
      <c r="Q373" s="16" t="e">
        <f t="shared" si="240"/>
        <v>#N/A</v>
      </c>
      <c r="R373" s="16" t="e">
        <f t="shared" si="241"/>
        <v>#N/A</v>
      </c>
      <c r="S373" s="16" t="e">
        <f t="shared" si="242"/>
        <v>#N/A</v>
      </c>
      <c r="T373" s="12">
        <f t="shared" si="243"/>
        <v>9828090</v>
      </c>
      <c r="U373" s="19">
        <f t="shared" si="246"/>
        <v>129193291</v>
      </c>
    </row>
    <row r="374" spans="2:21" x14ac:dyDescent="0.3">
      <c r="B374" s="11">
        <v>35156</v>
      </c>
      <c r="C374" s="8" t="e">
        <f>NA()</f>
        <v>#N/A</v>
      </c>
      <c r="D374" s="8" t="e">
        <f>NA()</f>
        <v>#N/A</v>
      </c>
      <c r="E374" s="8" t="e">
        <f>NA()</f>
        <v>#N/A</v>
      </c>
      <c r="F374" s="8" t="e">
        <f>NA()</f>
        <v>#N/A</v>
      </c>
      <c r="G374" s="8" t="e">
        <f>NA()</f>
        <v>#N/A</v>
      </c>
      <c r="H374" s="8" t="e">
        <f>NA()</f>
        <v>#N/A</v>
      </c>
      <c r="I374" s="9">
        <v>9663950</v>
      </c>
      <c r="J374" s="8" t="e">
        <f t="shared" si="244"/>
        <v>#N/A</v>
      </c>
      <c r="K374" s="21" t="str">
        <f>IF(COUNTIF(I375:$I$389,I374)=0,"","Revisar")</f>
        <v/>
      </c>
      <c r="L374" s="10">
        <v>12641.89</v>
      </c>
      <c r="M374" s="18">
        <f t="shared" si="245"/>
        <v>127580096</v>
      </c>
      <c r="N374" s="16" t="e">
        <f t="shared" si="237"/>
        <v>#N/A</v>
      </c>
      <c r="O374" s="16" t="e">
        <f t="shared" si="238"/>
        <v>#N/A</v>
      </c>
      <c r="P374" s="16" t="e">
        <f t="shared" si="239"/>
        <v>#N/A</v>
      </c>
      <c r="Q374" s="16" t="e">
        <f t="shared" si="240"/>
        <v>#N/A</v>
      </c>
      <c r="R374" s="16" t="e">
        <f t="shared" si="241"/>
        <v>#N/A</v>
      </c>
      <c r="S374" s="16" t="e">
        <f t="shared" si="242"/>
        <v>#N/A</v>
      </c>
      <c r="T374" s="12">
        <f t="shared" si="243"/>
        <v>9663950</v>
      </c>
      <c r="U374" s="19">
        <f t="shared" si="246"/>
        <v>127580096</v>
      </c>
    </row>
    <row r="375" spans="2:21" x14ac:dyDescent="0.3">
      <c r="B375" s="11">
        <v>35125</v>
      </c>
      <c r="C375" s="8" t="e">
        <f>NA()</f>
        <v>#N/A</v>
      </c>
      <c r="D375" s="8" t="e">
        <f>NA()</f>
        <v>#N/A</v>
      </c>
      <c r="E375" s="8" t="e">
        <f>NA()</f>
        <v>#N/A</v>
      </c>
      <c r="F375" s="8" t="e">
        <f>NA()</f>
        <v>#N/A</v>
      </c>
      <c r="G375" s="8" t="e">
        <f>NA()</f>
        <v>#N/A</v>
      </c>
      <c r="H375" s="8" t="e">
        <f>NA()</f>
        <v>#N/A</v>
      </c>
      <c r="I375" s="9">
        <v>10126034</v>
      </c>
      <c r="J375" s="8" t="e">
        <f t="shared" si="244"/>
        <v>#N/A</v>
      </c>
      <c r="K375" s="21" t="str">
        <f>IF(COUNTIF(I376:$I$389,I375)=0,"","Revisar")</f>
        <v/>
      </c>
      <c r="L375" s="10">
        <v>12573.59</v>
      </c>
      <c r="M375" s="18">
        <f t="shared" si="245"/>
        <v>126633078</v>
      </c>
      <c r="N375" s="16" t="e">
        <f t="shared" si="237"/>
        <v>#N/A</v>
      </c>
      <c r="O375" s="16" t="e">
        <f t="shared" si="238"/>
        <v>#N/A</v>
      </c>
      <c r="P375" s="16" t="e">
        <f t="shared" si="239"/>
        <v>#N/A</v>
      </c>
      <c r="Q375" s="16" t="e">
        <f t="shared" si="240"/>
        <v>#N/A</v>
      </c>
      <c r="R375" s="16" t="e">
        <f t="shared" si="241"/>
        <v>#N/A</v>
      </c>
      <c r="S375" s="16" t="e">
        <f t="shared" si="242"/>
        <v>#N/A</v>
      </c>
      <c r="T375" s="12">
        <f t="shared" si="243"/>
        <v>10126034</v>
      </c>
      <c r="U375" s="19">
        <f t="shared" si="246"/>
        <v>126633078</v>
      </c>
    </row>
    <row r="376" spans="2:21" x14ac:dyDescent="0.3">
      <c r="B376" s="11">
        <v>35096</v>
      </c>
      <c r="C376" s="8" t="e">
        <f>NA()</f>
        <v>#N/A</v>
      </c>
      <c r="D376" s="8" t="e">
        <f>NA()</f>
        <v>#N/A</v>
      </c>
      <c r="E376" s="8" t="e">
        <f>NA()</f>
        <v>#N/A</v>
      </c>
      <c r="F376" s="8" t="e">
        <f>NA()</f>
        <v>#N/A</v>
      </c>
      <c r="G376" s="8" t="e">
        <f>NA()</f>
        <v>#N/A</v>
      </c>
      <c r="H376" s="8" t="e">
        <f>NA()</f>
        <v>#N/A</v>
      </c>
      <c r="I376" s="9">
        <v>9696754</v>
      </c>
      <c r="J376" s="8" t="e">
        <f t="shared" si="244"/>
        <v>#N/A</v>
      </c>
      <c r="K376" s="21" t="str">
        <f>IF(COUNTIF(I377:$I$389,I376)=0,"","Revisar")</f>
        <v/>
      </c>
      <c r="L376" s="10">
        <v>12531.65</v>
      </c>
      <c r="M376" s="18">
        <f t="shared" si="245"/>
        <v>137857685</v>
      </c>
      <c r="N376" s="16" t="e">
        <f t="shared" si="237"/>
        <v>#N/A</v>
      </c>
      <c r="O376" s="16" t="e">
        <f t="shared" si="238"/>
        <v>#N/A</v>
      </c>
      <c r="P376" s="16" t="e">
        <f t="shared" si="239"/>
        <v>#N/A</v>
      </c>
      <c r="Q376" s="16" t="e">
        <f t="shared" si="240"/>
        <v>#N/A</v>
      </c>
      <c r="R376" s="16" t="e">
        <f t="shared" si="241"/>
        <v>#N/A</v>
      </c>
      <c r="S376" s="16" t="e">
        <f t="shared" si="242"/>
        <v>#N/A</v>
      </c>
      <c r="T376" s="12">
        <f t="shared" si="243"/>
        <v>9696754</v>
      </c>
      <c r="U376" s="19">
        <f t="shared" si="246"/>
        <v>137857685</v>
      </c>
    </row>
    <row r="377" spans="2:21" x14ac:dyDescent="0.3">
      <c r="B377" s="11">
        <v>35065</v>
      </c>
      <c r="C377" s="8" t="e">
        <f>NA()</f>
        <v>#N/A</v>
      </c>
      <c r="D377" s="8" t="e">
        <f>NA()</f>
        <v>#N/A</v>
      </c>
      <c r="E377" s="8" t="e">
        <f>NA()</f>
        <v>#N/A</v>
      </c>
      <c r="F377" s="8" t="e">
        <f>NA()</f>
        <v>#N/A</v>
      </c>
      <c r="G377" s="8" t="e">
        <f>NA()</f>
        <v>#N/A</v>
      </c>
      <c r="H377" s="8" t="e">
        <f>NA()</f>
        <v>#N/A</v>
      </c>
      <c r="I377" s="9">
        <v>10748672</v>
      </c>
      <c r="J377" s="8" t="e">
        <f t="shared" si="244"/>
        <v>#N/A</v>
      </c>
      <c r="K377" s="21" t="str">
        <f>IF(COUNTIF(I378:$I$389,I377)=0,"","Revisar")</f>
        <v/>
      </c>
      <c r="L377" s="10">
        <v>12493.67</v>
      </c>
      <c r="M377" s="18">
        <f t="shared" si="245"/>
        <v>140791367</v>
      </c>
      <c r="N377" s="16" t="e">
        <f t="shared" si="237"/>
        <v>#N/A</v>
      </c>
      <c r="O377" s="16" t="e">
        <f t="shared" si="238"/>
        <v>#N/A</v>
      </c>
      <c r="P377" s="16" t="e">
        <f t="shared" si="239"/>
        <v>#N/A</v>
      </c>
      <c r="Q377" s="16" t="e">
        <f t="shared" si="240"/>
        <v>#N/A</v>
      </c>
      <c r="R377" s="16" t="e">
        <f t="shared" si="241"/>
        <v>#N/A</v>
      </c>
      <c r="S377" s="16" t="e">
        <f t="shared" si="242"/>
        <v>#N/A</v>
      </c>
      <c r="T377" s="12">
        <f t="shared" si="243"/>
        <v>10748672</v>
      </c>
      <c r="U377" s="19">
        <f t="shared" si="246"/>
        <v>140791367</v>
      </c>
    </row>
    <row r="378" spans="2:21" x14ac:dyDescent="0.3">
      <c r="B378" s="11">
        <v>35034</v>
      </c>
      <c r="C378" s="8" t="e">
        <f>NA()</f>
        <v>#N/A</v>
      </c>
      <c r="D378" s="8" t="e">
        <f>NA()</f>
        <v>#N/A</v>
      </c>
      <c r="E378" s="8" t="e">
        <f>NA()</f>
        <v>#N/A</v>
      </c>
      <c r="F378" s="8" t="e">
        <f>NA()</f>
        <v>#N/A</v>
      </c>
      <c r="G378" s="8" t="e">
        <f>NA()</f>
        <v>#N/A</v>
      </c>
      <c r="H378" s="8" t="e">
        <f>NA()</f>
        <v>#N/A</v>
      </c>
      <c r="I378" s="9">
        <v>11395710</v>
      </c>
      <c r="J378" s="8" t="e">
        <f t="shared" si="244"/>
        <v>#N/A</v>
      </c>
      <c r="K378" s="21" t="str">
        <f>IF(COUNTIF(I379:$I$389,I378)=0,"","Revisar")</f>
        <v/>
      </c>
      <c r="L378" s="10">
        <v>12476.37</v>
      </c>
      <c r="M378" s="18">
        <f>SUM(T378:T389)</f>
        <v>140265429</v>
      </c>
      <c r="N378" s="16" t="e">
        <f t="shared" si="237"/>
        <v>#N/A</v>
      </c>
      <c r="O378" s="16" t="e">
        <f t="shared" si="238"/>
        <v>#N/A</v>
      </c>
      <c r="P378" s="16" t="e">
        <f t="shared" si="239"/>
        <v>#N/A</v>
      </c>
      <c r="Q378" s="16" t="e">
        <f t="shared" si="240"/>
        <v>#N/A</v>
      </c>
      <c r="R378" s="16" t="e">
        <f t="shared" si="241"/>
        <v>#N/A</v>
      </c>
      <c r="S378" s="16" t="e">
        <f t="shared" si="242"/>
        <v>#N/A</v>
      </c>
      <c r="T378" s="12">
        <f t="shared" si="243"/>
        <v>11395710</v>
      </c>
      <c r="U378" s="19">
        <f>SUM(T378:T389)</f>
        <v>140265429</v>
      </c>
    </row>
    <row r="379" spans="2:21" x14ac:dyDescent="0.3">
      <c r="B379" s="11">
        <v>35004</v>
      </c>
      <c r="C379" s="8" t="e">
        <f>NA()</f>
        <v>#N/A</v>
      </c>
      <c r="D379" s="8" t="e">
        <f>NA()</f>
        <v>#N/A</v>
      </c>
      <c r="E379" s="8" t="e">
        <f>NA()</f>
        <v>#N/A</v>
      </c>
      <c r="F379" s="8" t="e">
        <f>NA()</f>
        <v>#N/A</v>
      </c>
      <c r="G379" s="8" t="e">
        <f>NA()</f>
        <v>#N/A</v>
      </c>
      <c r="H379" s="8" t="e">
        <f>NA()</f>
        <v>#N/A</v>
      </c>
      <c r="I379" s="9">
        <v>10878377</v>
      </c>
      <c r="J379" s="8" t="e">
        <f t="shared" si="244"/>
        <v>#N/A</v>
      </c>
      <c r="K379" s="21" t="str">
        <f>IF(COUNTIF(I380:$I$389,I379)=0,"","Revisar")</f>
        <v/>
      </c>
      <c r="L379" s="10">
        <v>12394.7</v>
      </c>
      <c r="M379" s="18"/>
      <c r="N379" s="16" t="e">
        <f t="shared" si="237"/>
        <v>#N/A</v>
      </c>
      <c r="O379" s="16" t="e">
        <f t="shared" si="238"/>
        <v>#N/A</v>
      </c>
      <c r="P379" s="16" t="e">
        <f t="shared" si="239"/>
        <v>#N/A</v>
      </c>
      <c r="Q379" s="16" t="e">
        <f t="shared" si="240"/>
        <v>#N/A</v>
      </c>
      <c r="R379" s="16" t="e">
        <f t="shared" si="241"/>
        <v>#N/A</v>
      </c>
      <c r="S379" s="16" t="e">
        <f t="shared" si="242"/>
        <v>#N/A</v>
      </c>
      <c r="T379" s="12">
        <f t="shared" si="243"/>
        <v>10878377</v>
      </c>
      <c r="U379" s="19"/>
    </row>
    <row r="380" spans="2:21" x14ac:dyDescent="0.3">
      <c r="B380" s="11">
        <v>34973</v>
      </c>
      <c r="C380" s="8" t="e">
        <f>NA()</f>
        <v>#N/A</v>
      </c>
      <c r="D380" s="8" t="e">
        <f>NA()</f>
        <v>#N/A</v>
      </c>
      <c r="E380" s="8" t="e">
        <f>NA()</f>
        <v>#N/A</v>
      </c>
      <c r="F380" s="8" t="e">
        <f>NA()</f>
        <v>#N/A</v>
      </c>
      <c r="G380" s="8" t="e">
        <f>NA()</f>
        <v>#N/A</v>
      </c>
      <c r="H380" s="8" t="e">
        <f>NA()</f>
        <v>#N/A</v>
      </c>
      <c r="I380" s="9">
        <v>9719816</v>
      </c>
      <c r="J380" s="8" t="e">
        <f t="shared" si="244"/>
        <v>#N/A</v>
      </c>
      <c r="K380" s="21" t="str">
        <f>IF(COUNTIF(I381:$I$389,I380)=0,"","Revisar")</f>
        <v/>
      </c>
      <c r="L380" s="10">
        <v>12315.4</v>
      </c>
      <c r="M380" s="18"/>
      <c r="N380" s="16" t="e">
        <f t="shared" ref="N380:N389" si="247">IF($B$6=$B$7,C380/$L380,C380)</f>
        <v>#N/A</v>
      </c>
      <c r="O380" s="16" t="e">
        <f t="shared" ref="O380:O389" si="248">IF($B$6=$B$7,D380/$L380,D380)</f>
        <v>#N/A</v>
      </c>
      <c r="P380" s="16" t="e">
        <f t="shared" ref="P380:P389" si="249">IF($B$6=$B$7,E380/$L380,E380)</f>
        <v>#N/A</v>
      </c>
      <c r="Q380" s="16" t="e">
        <f t="shared" ref="Q380:Q389" si="250">IF($B$6=$B$7,F380/$L380,F380)</f>
        <v>#N/A</v>
      </c>
      <c r="R380" s="16" t="e">
        <f t="shared" ref="R380:R389" si="251">IF($B$6=$B$7,G380/$L380,G380)</f>
        <v>#N/A</v>
      </c>
      <c r="S380" s="16" t="e">
        <f t="shared" ref="S380:S389" si="252">IF($B$6=$B$7,H380/$L380,H380)</f>
        <v>#N/A</v>
      </c>
      <c r="T380" s="12">
        <f t="shared" ref="T380:T389" si="253">IF($B$6=$B$7,I380/$L380,I380)</f>
        <v>9719816</v>
      </c>
      <c r="U380" s="19"/>
    </row>
    <row r="381" spans="2:21" x14ac:dyDescent="0.3">
      <c r="B381" s="11">
        <v>34943</v>
      </c>
      <c r="C381" s="8" t="e">
        <f>NA()</f>
        <v>#N/A</v>
      </c>
      <c r="D381" s="8" t="e">
        <f>NA()</f>
        <v>#N/A</v>
      </c>
      <c r="E381" s="8" t="e">
        <f>NA()</f>
        <v>#N/A</v>
      </c>
      <c r="F381" s="8" t="e">
        <f>NA()</f>
        <v>#N/A</v>
      </c>
      <c r="G381" s="8" t="e">
        <f>NA()</f>
        <v>#N/A</v>
      </c>
      <c r="H381" s="8" t="e">
        <f>NA()</f>
        <v>#N/A</v>
      </c>
      <c r="I381" s="9">
        <v>10026360</v>
      </c>
      <c r="J381" s="8" t="e">
        <f t="shared" si="244"/>
        <v>#N/A</v>
      </c>
      <c r="K381" s="21" t="str">
        <f>IF(COUNTIF(I382:$I$389,I381)=0,"","Revisar")</f>
        <v/>
      </c>
      <c r="L381" s="10">
        <v>12145.93</v>
      </c>
      <c r="M381" s="18"/>
      <c r="N381" s="16" t="e">
        <f t="shared" si="247"/>
        <v>#N/A</v>
      </c>
      <c r="O381" s="16" t="e">
        <f t="shared" si="248"/>
        <v>#N/A</v>
      </c>
      <c r="P381" s="16" t="e">
        <f t="shared" si="249"/>
        <v>#N/A</v>
      </c>
      <c r="Q381" s="16" t="e">
        <f t="shared" si="250"/>
        <v>#N/A</v>
      </c>
      <c r="R381" s="16" t="e">
        <f t="shared" si="251"/>
        <v>#N/A</v>
      </c>
      <c r="S381" s="16" t="e">
        <f t="shared" si="252"/>
        <v>#N/A</v>
      </c>
      <c r="T381" s="12">
        <f t="shared" si="253"/>
        <v>10026360</v>
      </c>
      <c r="U381" s="19"/>
    </row>
    <row r="382" spans="2:21" x14ac:dyDescent="0.3">
      <c r="B382" s="11">
        <v>34912</v>
      </c>
      <c r="C382" s="8" t="e">
        <f>NA()</f>
        <v>#N/A</v>
      </c>
      <c r="D382" s="8" t="e">
        <f>NA()</f>
        <v>#N/A</v>
      </c>
      <c r="E382" s="8" t="e">
        <f>NA()</f>
        <v>#N/A</v>
      </c>
      <c r="F382" s="8" t="e">
        <f>NA()</f>
        <v>#N/A</v>
      </c>
      <c r="G382" s="8" t="e">
        <f>NA()</f>
        <v>#N/A</v>
      </c>
      <c r="H382" s="8" t="e">
        <f>NA()</f>
        <v>#N/A</v>
      </c>
      <c r="I382" s="9">
        <v>10188955</v>
      </c>
      <c r="J382" s="8" t="e">
        <f t="shared" ref="J382:J389" si="254">I382-SUM(C382:H382)</f>
        <v>#N/A</v>
      </c>
      <c r="K382" s="21" t="str">
        <f>IF(COUNTIF(I383:$I$389,I382)=0,"","Revisar")</f>
        <v/>
      </c>
      <c r="L382" s="10">
        <v>12029.88</v>
      </c>
      <c r="M382" s="18"/>
      <c r="N382" s="16" t="e">
        <f t="shared" si="247"/>
        <v>#N/A</v>
      </c>
      <c r="O382" s="16" t="e">
        <f t="shared" si="248"/>
        <v>#N/A</v>
      </c>
      <c r="P382" s="16" t="e">
        <f t="shared" si="249"/>
        <v>#N/A</v>
      </c>
      <c r="Q382" s="16" t="e">
        <f t="shared" si="250"/>
        <v>#N/A</v>
      </c>
      <c r="R382" s="16" t="e">
        <f t="shared" si="251"/>
        <v>#N/A</v>
      </c>
      <c r="S382" s="16" t="e">
        <f t="shared" si="252"/>
        <v>#N/A</v>
      </c>
      <c r="T382" s="12">
        <f t="shared" si="253"/>
        <v>10188955</v>
      </c>
      <c r="U382" s="19"/>
    </row>
    <row r="383" spans="2:21" x14ac:dyDescent="0.3">
      <c r="B383" s="11">
        <v>34881</v>
      </c>
      <c r="C383" s="8" t="e">
        <f>NA()</f>
        <v>#N/A</v>
      </c>
      <c r="D383" s="8" t="e">
        <f>NA()</f>
        <v>#N/A</v>
      </c>
      <c r="E383" s="8" t="e">
        <f>NA()</f>
        <v>#N/A</v>
      </c>
      <c r="F383" s="8" t="e">
        <f>NA()</f>
        <v>#N/A</v>
      </c>
      <c r="G383" s="8" t="e">
        <f>NA()</f>
        <v>#N/A</v>
      </c>
      <c r="H383" s="8" t="e">
        <f>NA()</f>
        <v>#N/A</v>
      </c>
      <c r="I383" s="9">
        <v>17027413</v>
      </c>
      <c r="J383" s="8" t="e">
        <f t="shared" si="254"/>
        <v>#N/A</v>
      </c>
      <c r="K383" s="21" t="str">
        <f>IF(COUNTIF(I384:$I$389,I383)=0,"","Revisar")</f>
        <v/>
      </c>
      <c r="L383" s="10">
        <v>11943.96</v>
      </c>
      <c r="M383" s="18"/>
      <c r="N383" s="16" t="e">
        <f t="shared" si="247"/>
        <v>#N/A</v>
      </c>
      <c r="O383" s="16" t="e">
        <f t="shared" si="248"/>
        <v>#N/A</v>
      </c>
      <c r="P383" s="16" t="e">
        <f t="shared" si="249"/>
        <v>#N/A</v>
      </c>
      <c r="Q383" s="16" t="e">
        <f t="shared" si="250"/>
        <v>#N/A</v>
      </c>
      <c r="R383" s="16" t="e">
        <f t="shared" si="251"/>
        <v>#N/A</v>
      </c>
      <c r="S383" s="16" t="e">
        <f t="shared" si="252"/>
        <v>#N/A</v>
      </c>
      <c r="T383" s="12">
        <f t="shared" si="253"/>
        <v>17027413</v>
      </c>
      <c r="U383" s="19"/>
    </row>
    <row r="384" spans="2:21" x14ac:dyDescent="0.3">
      <c r="B384" s="11">
        <v>34851</v>
      </c>
      <c r="C384" s="8" t="e">
        <f>NA()</f>
        <v>#N/A</v>
      </c>
      <c r="D384" s="8" t="e">
        <f>NA()</f>
        <v>#N/A</v>
      </c>
      <c r="E384" s="8" t="e">
        <f>NA()</f>
        <v>#N/A</v>
      </c>
      <c r="F384" s="8" t="e">
        <f>NA()</f>
        <v>#N/A</v>
      </c>
      <c r="G384" s="8" t="e">
        <f>NA()</f>
        <v>#N/A</v>
      </c>
      <c r="H384" s="8" t="e">
        <f>NA()</f>
        <v>#N/A</v>
      </c>
      <c r="I384" s="9">
        <v>9893160</v>
      </c>
      <c r="J384" s="8" t="e">
        <f t="shared" si="254"/>
        <v>#N/A</v>
      </c>
      <c r="K384" s="21" t="str">
        <f>IF(COUNTIF(I385:$I$389,I384)=0,"","Revisar")</f>
        <v/>
      </c>
      <c r="L384" s="10">
        <v>11870.9</v>
      </c>
      <c r="M384" s="18"/>
      <c r="N384" s="16" t="e">
        <f t="shared" si="247"/>
        <v>#N/A</v>
      </c>
      <c r="O384" s="16" t="e">
        <f t="shared" si="248"/>
        <v>#N/A</v>
      </c>
      <c r="P384" s="16" t="e">
        <f t="shared" si="249"/>
        <v>#N/A</v>
      </c>
      <c r="Q384" s="16" t="e">
        <f t="shared" si="250"/>
        <v>#N/A</v>
      </c>
      <c r="R384" s="16" t="e">
        <f t="shared" si="251"/>
        <v>#N/A</v>
      </c>
      <c r="S384" s="16" t="e">
        <f t="shared" si="252"/>
        <v>#N/A</v>
      </c>
      <c r="T384" s="12">
        <f t="shared" si="253"/>
        <v>9893160</v>
      </c>
      <c r="U384" s="19"/>
    </row>
    <row r="385" spans="2:21" x14ac:dyDescent="0.3">
      <c r="B385" s="11">
        <v>34820</v>
      </c>
      <c r="C385" s="8" t="e">
        <f>NA()</f>
        <v>#N/A</v>
      </c>
      <c r="D385" s="8" t="e">
        <f>NA()</f>
        <v>#N/A</v>
      </c>
      <c r="E385" s="8" t="e">
        <f>NA()</f>
        <v>#N/A</v>
      </c>
      <c r="F385" s="8" t="e">
        <f>NA()</f>
        <v>#N/A</v>
      </c>
      <c r="G385" s="8" t="e">
        <f>NA()</f>
        <v>#N/A</v>
      </c>
      <c r="H385" s="8" t="e">
        <f>NA()</f>
        <v>#N/A</v>
      </c>
      <c r="I385" s="9">
        <v>8214895</v>
      </c>
      <c r="J385" s="8" t="e">
        <f t="shared" si="254"/>
        <v>#N/A</v>
      </c>
      <c r="K385" s="21" t="str">
        <f>IF(COUNTIF(I386:$I$389,I385)=0,"","Revisar")</f>
        <v/>
      </c>
      <c r="L385" s="10">
        <v>11799.64</v>
      </c>
      <c r="M385" s="18"/>
      <c r="N385" s="16" t="e">
        <f t="shared" si="247"/>
        <v>#N/A</v>
      </c>
      <c r="O385" s="16" t="e">
        <f t="shared" si="248"/>
        <v>#N/A</v>
      </c>
      <c r="P385" s="16" t="e">
        <f t="shared" si="249"/>
        <v>#N/A</v>
      </c>
      <c r="Q385" s="16" t="e">
        <f t="shared" si="250"/>
        <v>#N/A</v>
      </c>
      <c r="R385" s="16" t="e">
        <f t="shared" si="251"/>
        <v>#N/A</v>
      </c>
      <c r="S385" s="16" t="e">
        <f t="shared" si="252"/>
        <v>#N/A</v>
      </c>
      <c r="T385" s="12">
        <f t="shared" si="253"/>
        <v>8214895</v>
      </c>
      <c r="U385" s="19"/>
    </row>
    <row r="386" spans="2:21" x14ac:dyDescent="0.3">
      <c r="B386" s="11">
        <v>34790</v>
      </c>
      <c r="C386" s="8" t="e">
        <f>NA()</f>
        <v>#N/A</v>
      </c>
      <c r="D386" s="8" t="e">
        <f>NA()</f>
        <v>#N/A</v>
      </c>
      <c r="E386" s="8" t="e">
        <f>NA()</f>
        <v>#N/A</v>
      </c>
      <c r="F386" s="8" t="e">
        <f>NA()</f>
        <v>#N/A</v>
      </c>
      <c r="G386" s="8" t="e">
        <f>NA()</f>
        <v>#N/A</v>
      </c>
      <c r="H386" s="8" t="e">
        <f>NA()</f>
        <v>#N/A</v>
      </c>
      <c r="I386" s="9">
        <v>8716932</v>
      </c>
      <c r="J386" s="8" t="e">
        <f t="shared" si="254"/>
        <v>#N/A</v>
      </c>
      <c r="K386" s="21" t="str">
        <f>IF(COUNTIF(I387:$I$389,I386)=0,"","Revisar")</f>
        <v/>
      </c>
      <c r="L386" s="10">
        <v>11729.73</v>
      </c>
      <c r="M386" s="18"/>
      <c r="N386" s="16" t="e">
        <f t="shared" si="247"/>
        <v>#N/A</v>
      </c>
      <c r="O386" s="16" t="e">
        <f t="shared" si="248"/>
        <v>#N/A</v>
      </c>
      <c r="P386" s="16" t="e">
        <f t="shared" si="249"/>
        <v>#N/A</v>
      </c>
      <c r="Q386" s="16" t="e">
        <f t="shared" si="250"/>
        <v>#N/A</v>
      </c>
      <c r="R386" s="16" t="e">
        <f t="shared" si="251"/>
        <v>#N/A</v>
      </c>
      <c r="S386" s="16" t="e">
        <f t="shared" si="252"/>
        <v>#N/A</v>
      </c>
      <c r="T386" s="12">
        <f t="shared" si="253"/>
        <v>8716932</v>
      </c>
      <c r="U386" s="19"/>
    </row>
    <row r="387" spans="2:21" x14ac:dyDescent="0.3">
      <c r="B387" s="11">
        <v>34759</v>
      </c>
      <c r="C387" s="8" t="e">
        <f>NA()</f>
        <v>#N/A</v>
      </c>
      <c r="D387" s="8" t="e">
        <f>NA()</f>
        <v>#N/A</v>
      </c>
      <c r="E387" s="8" t="e">
        <f>NA()</f>
        <v>#N/A</v>
      </c>
      <c r="F387" s="8" t="e">
        <f>NA()</f>
        <v>#N/A</v>
      </c>
      <c r="G387" s="8" t="e">
        <f>NA()</f>
        <v>#N/A</v>
      </c>
      <c r="H387" s="8" t="e">
        <f>NA()</f>
        <v>#N/A</v>
      </c>
      <c r="I387" s="9">
        <v>21350641</v>
      </c>
      <c r="J387" s="8" t="e">
        <f t="shared" si="254"/>
        <v>#N/A</v>
      </c>
      <c r="K387" s="21" t="str">
        <f>IF(COUNTIF(I388:$I$389,I387)=0,"","Revisar")</f>
        <v/>
      </c>
      <c r="L387" s="10">
        <v>11668.67</v>
      </c>
      <c r="M387" s="18"/>
      <c r="N387" s="16" t="e">
        <f t="shared" si="247"/>
        <v>#N/A</v>
      </c>
      <c r="O387" s="16" t="e">
        <f t="shared" si="248"/>
        <v>#N/A</v>
      </c>
      <c r="P387" s="16" t="e">
        <f t="shared" si="249"/>
        <v>#N/A</v>
      </c>
      <c r="Q387" s="16" t="e">
        <f t="shared" si="250"/>
        <v>#N/A</v>
      </c>
      <c r="R387" s="16" t="e">
        <f t="shared" si="251"/>
        <v>#N/A</v>
      </c>
      <c r="S387" s="16" t="e">
        <f t="shared" si="252"/>
        <v>#N/A</v>
      </c>
      <c r="T387" s="12">
        <f t="shared" si="253"/>
        <v>21350641</v>
      </c>
      <c r="U387" s="19"/>
    </row>
    <row r="388" spans="2:21" x14ac:dyDescent="0.3">
      <c r="B388" s="11">
        <v>34731</v>
      </c>
      <c r="C388" s="8" t="e">
        <f>NA()</f>
        <v>#N/A</v>
      </c>
      <c r="D388" s="8" t="e">
        <f>NA()</f>
        <v>#N/A</v>
      </c>
      <c r="E388" s="8" t="e">
        <f>NA()</f>
        <v>#N/A</v>
      </c>
      <c r="F388" s="8" t="e">
        <f>NA()</f>
        <v>#N/A</v>
      </c>
      <c r="G388" s="8" t="e">
        <f>NA()</f>
        <v>#N/A</v>
      </c>
      <c r="H388" s="8" t="e">
        <f>NA()</f>
        <v>#N/A</v>
      </c>
      <c r="I388" s="9">
        <v>12630436</v>
      </c>
      <c r="J388" s="8" t="e">
        <f t="shared" si="254"/>
        <v>#N/A</v>
      </c>
      <c r="K388" s="21" t="str">
        <f>IF(COUNTIF(I389:$I$389,I388)=0,"","Revisar")</f>
        <v/>
      </c>
      <c r="L388" s="10">
        <v>11602.74</v>
      </c>
      <c r="M388" s="18"/>
      <c r="N388" s="16" t="e">
        <f t="shared" si="247"/>
        <v>#N/A</v>
      </c>
      <c r="O388" s="16" t="e">
        <f t="shared" si="248"/>
        <v>#N/A</v>
      </c>
      <c r="P388" s="16" t="e">
        <f t="shared" si="249"/>
        <v>#N/A</v>
      </c>
      <c r="Q388" s="16" t="e">
        <f t="shared" si="250"/>
        <v>#N/A</v>
      </c>
      <c r="R388" s="16" t="e">
        <f t="shared" si="251"/>
        <v>#N/A</v>
      </c>
      <c r="S388" s="16" t="e">
        <f t="shared" si="252"/>
        <v>#N/A</v>
      </c>
      <c r="T388" s="12">
        <f t="shared" si="253"/>
        <v>12630436</v>
      </c>
      <c r="U388" s="19"/>
    </row>
    <row r="389" spans="2:21" x14ac:dyDescent="0.3">
      <c r="B389" s="11">
        <v>34700</v>
      </c>
      <c r="C389" s="8" t="e">
        <f>NA()</f>
        <v>#N/A</v>
      </c>
      <c r="D389" s="8" t="e">
        <f>NA()</f>
        <v>#N/A</v>
      </c>
      <c r="E389" s="8" t="e">
        <f>NA()</f>
        <v>#N/A</v>
      </c>
      <c r="F389" s="8" t="e">
        <f>NA()</f>
        <v>#N/A</v>
      </c>
      <c r="G389" s="8" t="e">
        <f>NA()</f>
        <v>#N/A</v>
      </c>
      <c r="H389" s="8" t="e">
        <f>NA()</f>
        <v>#N/A</v>
      </c>
      <c r="I389" s="9">
        <v>10222734</v>
      </c>
      <c r="J389" s="8" t="e">
        <f t="shared" si="254"/>
        <v>#N/A</v>
      </c>
      <c r="K389" s="20"/>
      <c r="L389" s="10">
        <v>11559.92</v>
      </c>
      <c r="M389" s="18"/>
      <c r="N389" s="16" t="e">
        <f t="shared" si="247"/>
        <v>#N/A</v>
      </c>
      <c r="O389" s="16" t="e">
        <f t="shared" si="248"/>
        <v>#N/A</v>
      </c>
      <c r="P389" s="16" t="e">
        <f t="shared" si="249"/>
        <v>#N/A</v>
      </c>
      <c r="Q389" s="16" t="e">
        <f t="shared" si="250"/>
        <v>#N/A</v>
      </c>
      <c r="R389" s="16" t="e">
        <f t="shared" si="251"/>
        <v>#N/A</v>
      </c>
      <c r="S389" s="16" t="e">
        <f t="shared" si="252"/>
        <v>#N/A</v>
      </c>
      <c r="T389" s="12">
        <f t="shared" si="253"/>
        <v>10222734</v>
      </c>
      <c r="U389" s="19"/>
    </row>
  </sheetData>
  <sheetProtection autoFilter="0"/>
  <autoFilter ref="B40:U40" xr:uid="{00000000-0001-0000-0000-000000000000}"/>
  <dataValidations count="1">
    <dataValidation type="list" allowBlank="1" showInputMessage="1" showErrorMessage="1" sqref="B6" xr:uid="{00000000-0002-0000-0000-000000000000}">
      <formula1>$B$7:$B$8</formula1>
    </dataValidation>
  </dataValidations>
  <hyperlinks>
    <hyperlink ref="B2" r:id="rId1" xr:uid="{00000000-0004-0000-0000-000000000000}"/>
  </hyperlinks>
  <pageMargins left="0.70866141732283472" right="0.70866141732283472" top="0.74803149606299213" bottom="0.74803149606299213" header="0.31496062992125984" footer="0.31496062992125984"/>
  <pageSetup scale="98" fitToHeight="20" orientation="portrait" verticalDpi="0" r:id="rId2"/>
  <ignoredErrors>
    <ignoredError sqref="Q271" unlockedFormula="1"/>
  </ignoredErrors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Detalle mensual</vt:lpstr>
      <vt:lpstr>'Detalle mensual'!Área_de_impresión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Asociación de Aseguradores de Chile</dc:creator>
  <cp:lastModifiedBy>Christian Bredfeldt</cp:lastModifiedBy>
  <cp:lastPrinted>2016-12-12T16:44:48Z</cp:lastPrinted>
  <dcterms:created xsi:type="dcterms:W3CDTF">2016-11-14T13:25:46Z</dcterms:created>
  <dcterms:modified xsi:type="dcterms:W3CDTF">2023-07-13T13:56:49Z</dcterms:modified>
</cp:coreProperties>
</file>